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Циммерман\Desktop\Агентство\ТП\Запрос от 20.05.2022\"/>
    </mc:Choice>
  </mc:AlternateContent>
  <bookViews>
    <workbookView xWindow="0" yWindow="0" windowWidth="28770" windowHeight="12300" tabRatio="785" firstSheet="1" activeTab="4"/>
  </bookViews>
  <sheets>
    <sheet name="Признаки" sheetId="2" state="hidden" r:id="rId1"/>
    <sheet name="Строительство" sheetId="1" r:id="rId2"/>
    <sheet name="Организационные" sheetId="3" r:id="rId3"/>
    <sheet name="Смета" sheetId="4" r:id="rId4"/>
    <sheet name="Реестр договоров ТП 2021" sheetId="10" r:id="rId5"/>
  </sheets>
  <definedNames>
    <definedName name="_xlnm._FilterDatabase" localSheetId="4" hidden="1">'Реестр договоров ТП 2021'!$A$6:$S$55</definedName>
    <definedName name="_xlnm.Print_Titles" localSheetId="3">Смета!$4:$7</definedName>
    <definedName name="_xlnm.Print_Titles" localSheetId="1">Строительство!$3:$4</definedName>
    <definedName name="Категории">Признаки!$P$2:$P$5</definedName>
    <definedName name="_xlnm.Print_Area" localSheetId="2">Организационные!$A$1:$H$23</definedName>
    <definedName name="_xlnm.Print_Area" localSheetId="4">'Реестр договоров ТП 2021'!$A$1:$S$73</definedName>
    <definedName name="_xlnm.Print_Area" localSheetId="3">Смета!$A$1:$H$30</definedName>
    <definedName name="_xlnm.Print_Area" localSheetId="1">Строительство!$A$1:$Q$50</definedName>
    <definedName name="признак1j">Признаки!$B$3:$B$5</definedName>
    <definedName name="признак1k">Признаки!$C$3:$C$4</definedName>
    <definedName name="признак1l">Признаки!$D$3:$D$6</definedName>
    <definedName name="признак1m">Признаки!$E$3:$E$8</definedName>
    <definedName name="признак1n">Признаки!$F$3:$F$4</definedName>
    <definedName name="признак1o">Признаки!$G$3:$G$5</definedName>
    <definedName name="признак2j">Признаки!$B$10:$B$15</definedName>
    <definedName name="признак2k">Признаки!$C$10:$C$11</definedName>
    <definedName name="признак2l">Признаки!$D$10:$D$11</definedName>
    <definedName name="признак2m">Признаки!$E$10:$E$18</definedName>
    <definedName name="признак2n">Признаки!$F$10:$F$14</definedName>
    <definedName name="признак3j">Признаки!$B$20:$B$25</definedName>
    <definedName name="признак3k">Признаки!$C$20:$C$24</definedName>
    <definedName name="признак3l">Признаки!$D$20:$D$24</definedName>
    <definedName name="признак4j">Признаки!$B$27</definedName>
    <definedName name="признак4k">Признаки!$C$27:$C$28</definedName>
    <definedName name="признак4l">Признаки!$D$27:$D$38</definedName>
    <definedName name="признак4m">Признаки!$E$27:$E$29</definedName>
    <definedName name="признак5j">Признаки!$B$40</definedName>
    <definedName name="признак5k">Признаки!$C$40:$C$41</definedName>
    <definedName name="признак5l">Признаки!$D$40:$D$50</definedName>
    <definedName name="признак6j">Признаки!$B$52:$B$53</definedName>
    <definedName name="признак6k">Признаки!$C$52:$C$61</definedName>
    <definedName name="признак7j">Признаки!$B$63:$B$64</definedName>
    <definedName name="признак7k">Признаки!$C$63:$C$65</definedName>
    <definedName name="Уровни_1">Признаки!$I$2:$I$5</definedName>
    <definedName name="Уровни_2">Признаки!$J$2:$J$6</definedName>
    <definedName name="Уровни_3">Признаки!$K$2:$K$5</definedName>
    <definedName name="Уровни_4">Признаки!$L$2:$L$7</definedName>
    <definedName name="Уровни_5">Признаки!$M$2:$M$3</definedName>
    <definedName name="Уровни_6">Признаки!$N$2:$N$6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4" i="10" l="1"/>
  <c r="J8" i="10"/>
  <c r="J56" i="10" l="1"/>
  <c r="L16" i="10"/>
  <c r="M56" i="10"/>
  <c r="L57" i="10" l="1"/>
  <c r="L9" i="10"/>
  <c r="L10" i="10"/>
  <c r="L11" i="10"/>
  <c r="L12" i="10"/>
  <c r="L13" i="10"/>
  <c r="L14" i="10"/>
  <c r="L15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8" i="10"/>
  <c r="L59" i="10"/>
  <c r="L60" i="10"/>
  <c r="L56" i="10" l="1"/>
  <c r="L8" i="10"/>
  <c r="C16" i="4"/>
  <c r="C13" i="4"/>
  <c r="C8" i="4" s="1"/>
  <c r="C22" i="4"/>
  <c r="L55" i="10" l="1"/>
  <c r="L69" i="10" l="1"/>
  <c r="L68" i="10"/>
  <c r="L67" i="10"/>
  <c r="L66" i="10"/>
  <c r="L65" i="10"/>
  <c r="R63" i="10"/>
  <c r="Q63" i="10"/>
  <c r="P63" i="10"/>
  <c r="O63" i="10"/>
  <c r="M63" i="10"/>
  <c r="J63" i="10"/>
  <c r="I63" i="10"/>
  <c r="L63" i="10" l="1"/>
  <c r="N8" i="10"/>
  <c r="R56" i="10"/>
  <c r="Q56" i="10"/>
  <c r="P56" i="10"/>
  <c r="O56" i="10"/>
  <c r="I56" i="10"/>
  <c r="R8" i="10"/>
  <c r="Q8" i="10"/>
  <c r="P8" i="10"/>
  <c r="O8" i="10"/>
  <c r="M8" i="10"/>
  <c r="I8" i="10"/>
  <c r="G15" i="3" l="1"/>
  <c r="F15" i="3"/>
  <c r="E15" i="3"/>
  <c r="D15" i="3"/>
  <c r="F12" i="3"/>
  <c r="D12" i="3"/>
  <c r="G8" i="3"/>
  <c r="F8" i="3"/>
  <c r="E8" i="3"/>
  <c r="D8" i="3"/>
  <c r="G22" i="4"/>
  <c r="G16" i="4"/>
  <c r="G13" i="4" s="1"/>
  <c r="D22" i="4"/>
  <c r="D16" i="4"/>
  <c r="D13" i="4" s="1"/>
  <c r="D8" i="4" s="1"/>
  <c r="C13" i="3" s="1"/>
  <c r="H13" i="3" s="1"/>
  <c r="G8" i="4" l="1"/>
  <c r="C14" i="3" s="1"/>
  <c r="C12" i="3" s="1"/>
  <c r="H14" i="3" l="1"/>
  <c r="H12" i="3" s="1"/>
  <c r="E22" i="4" l="1"/>
  <c r="F22" i="4"/>
  <c r="H22" i="4"/>
  <c r="E16" i="4"/>
  <c r="E13" i="4" s="1"/>
  <c r="F16" i="4"/>
  <c r="F13" i="4" s="1"/>
  <c r="F8" i="4" s="1"/>
  <c r="C10" i="3" s="1"/>
  <c r="H10" i="3" s="1"/>
  <c r="H16" i="4"/>
  <c r="H13" i="4" s="1"/>
  <c r="H8" i="4" l="1"/>
  <c r="C17" i="3" s="1"/>
  <c r="E8" i="4"/>
  <c r="C16" i="3" s="1"/>
  <c r="H16" i="3" s="1"/>
  <c r="C9" i="3"/>
  <c r="H9" i="3" l="1"/>
  <c r="H8" i="3" s="1"/>
  <c r="C8" i="3"/>
  <c r="C15" i="3"/>
  <c r="H17" i="3"/>
  <c r="H15" i="3" s="1"/>
</calcChain>
</file>

<file path=xl/comments1.xml><?xml version="1.0" encoding="utf-8"?>
<comments xmlns="http://schemas.openxmlformats.org/spreadsheetml/2006/main">
  <authors>
    <author>Чертов Дмитрий Андреевич</author>
  </authors>
  <commentList>
    <comment ref="A6" authorId="0" shapeId="0">
      <text>
        <r>
          <rPr>
            <b/>
            <sz val="9"/>
            <color indexed="81"/>
            <rFont val="Tahoma"/>
            <family val="2"/>
            <charset val="204"/>
          </rPr>
          <t>Строки необходимо добавлять с сохранением выпадающих списков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  <charset val="204"/>
          </rPr>
          <t>Дополнительный признак только для ВЛ на металлических опорах напряжением 27,5-60 кВ либо 110 кВ и выше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Дополнительный признак только для РП (в т.ч. КРН и КРУН наружной установки) и ПП
</t>
        </r>
      </text>
    </comment>
    <comment ref="N42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приборов прямого включения - только 0,4 кВ и ниже
Для приборов косвенного включения - все уровни, кроме 0,4 кВ и ниже</t>
        </r>
      </text>
    </comment>
  </commentList>
</comments>
</file>

<file path=xl/comments2.xml><?xml version="1.0" encoding="utf-8"?>
<comments xmlns="http://schemas.openxmlformats.org/spreadsheetml/2006/main">
  <authors>
    <author>Нагих Алина Сергеевна</author>
  </authors>
  <commentList>
    <comment ref="L5" authorId="0" shapeId="0">
      <text>
        <r>
          <rPr>
            <b/>
            <sz val="9"/>
            <color indexed="81"/>
            <rFont val="Tahoma"/>
            <family val="2"/>
            <charset val="204"/>
          </rPr>
          <t>сведения о фактической стоимости нового строительства в целях технологического присоединения должны быть согласованы с перечнем объектов, представляемым в рамках расчета единых стандартизированных ставок</t>
        </r>
      </text>
    </comment>
  </commentList>
</comments>
</file>

<file path=xl/sharedStrings.xml><?xml version="1.0" encoding="utf-8"?>
<sst xmlns="http://schemas.openxmlformats.org/spreadsheetml/2006/main" count="852" uniqueCount="475">
  <si>
    <t>Объект электросетевого хозяйства/Средство коммерческого учета электрической энергии (мощности)</t>
  </si>
  <si>
    <t>×</t>
  </si>
  <si>
    <t>&lt;пообъектная расшифровка&gt;</t>
  </si>
  <si>
    <t>1. Строительство воздушных линий</t>
  </si>
  <si>
    <t>2. Строительство кабельных линий</t>
  </si>
  <si>
    <t>3. Строительство пунктов секционирования</t>
  </si>
  <si>
    <t>4. 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</si>
  <si>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5. Строительство распределительных трансформаторных подстанций (РТП) с уровнем напряжения до 35 кВ</t>
  </si>
  <si>
    <t>6. Строительство центров питания, подстанций уровнем напряжения 35 кВ и выше (ПС)</t>
  </si>
  <si>
    <t>7. Обеспечение средствами коммерческого учета электрической энергии (мощности)</t>
  </si>
  <si>
    <t>k</t>
  </si>
  <si>
    <t>l</t>
  </si>
  <si>
    <t>m</t>
  </si>
  <si>
    <t>Тип</t>
  </si>
  <si>
    <t>j</t>
  </si>
  <si>
    <t>деревянные</t>
  </si>
  <si>
    <t>металлические</t>
  </si>
  <si>
    <t>железобетонные</t>
  </si>
  <si>
    <t>изолированный провод</t>
  </si>
  <si>
    <t>неизолированный провод</t>
  </si>
  <si>
    <t>медный</t>
  </si>
  <si>
    <t>стальной</t>
  </si>
  <si>
    <t>сталеалюминиевый</t>
  </si>
  <si>
    <t>алюминиевый</t>
  </si>
  <si>
    <t>до 50 квадратных мм включительно</t>
  </si>
  <si>
    <t>от 50 до 100 квадратных мм включительно</t>
  </si>
  <si>
    <t>от 100 до 200 квадратных мм включительно</t>
  </si>
  <si>
    <t>от 200 до 500 квадратных мм включительно</t>
  </si>
  <si>
    <t>от 500 до 800 квадратных мм включительно</t>
  </si>
  <si>
    <t>свыше 800 квадратных мм</t>
  </si>
  <si>
    <t>в траншеях</t>
  </si>
  <si>
    <t>в блоках</t>
  </si>
  <si>
    <t xml:space="preserve"> в каналах</t>
  </si>
  <si>
    <t>в галереях и эстакадах</t>
  </si>
  <si>
    <t xml:space="preserve"> горизонтальное наклонное бурение</t>
  </si>
  <si>
    <t>в туннелях и коллекторах</t>
  </si>
  <si>
    <t>многожильные</t>
  </si>
  <si>
    <t>одножильные</t>
  </si>
  <si>
    <t>с бумажной изоляцией</t>
  </si>
  <si>
    <t>реклоузеры</t>
  </si>
  <si>
    <t xml:space="preserve"> до 100 А включительно</t>
  </si>
  <si>
    <t>от 100 до 250 А включительно</t>
  </si>
  <si>
    <t>от 250 до 500 А включительно</t>
  </si>
  <si>
    <t>от 500 А до 1 000 А включительно</t>
  </si>
  <si>
    <t>свыше 1 000 А</t>
  </si>
  <si>
    <t>двухтрансформаторные и более</t>
  </si>
  <si>
    <t>трансформаторные подстанции (ТП), за исключением распределительных трансформаторных подстанций (РТП)</t>
  </si>
  <si>
    <t>однотрансформаторные</t>
  </si>
  <si>
    <t>до 25 кВА включительно</t>
  </si>
  <si>
    <t>от 25 до 100 кВА включительно</t>
  </si>
  <si>
    <t>от 100 до 250 кВА включительно</t>
  </si>
  <si>
    <t>распределительные трансформаторные подстанции (РТП)</t>
  </si>
  <si>
    <t>однофазный</t>
  </si>
  <si>
    <t>трехфазный</t>
  </si>
  <si>
    <t>прямого включения</t>
  </si>
  <si>
    <t>полукосвенного включения</t>
  </si>
  <si>
    <t>косвенного включения</t>
  </si>
  <si>
    <t>0,4 кВ и ниже</t>
  </si>
  <si>
    <t>1-20 кВ</t>
  </si>
  <si>
    <t>35 кВ</t>
  </si>
  <si>
    <t>110 кВ и выше</t>
  </si>
  <si>
    <t>№ п/п</t>
  </si>
  <si>
    <t>Наименование мероприятий</t>
  </si>
  <si>
    <r>
      <t>Информация для расчета стандартизированной тарифной ставки С</t>
    </r>
    <r>
      <rPr>
        <vertAlign val="subscript"/>
        <sz val="11"/>
        <color theme="1"/>
        <rFont val="Times New Roman"/>
        <family val="1"/>
        <charset val="204"/>
      </rPr>
      <t>1</t>
    </r>
  </si>
  <si>
    <t>Количество технологических присоединений (шт.)</t>
  </si>
  <si>
    <t>по временной схеме электроснабжения</t>
  </si>
  <si>
    <t>по постоянной схеме электроснабжения</t>
  </si>
  <si>
    <t>1.1</t>
  </si>
  <si>
    <t>1.2</t>
  </si>
  <si>
    <t>2.2</t>
  </si>
  <si>
    <t>2.1</t>
  </si>
  <si>
    <t>Приложение № 2</t>
  </si>
  <si>
    <t>Приложение № 1</t>
  </si>
  <si>
    <t>Показатели</t>
  </si>
  <si>
    <t>Приложение № 3</t>
  </si>
  <si>
    <t>1.5.</t>
  </si>
  <si>
    <t>Вспомогательные материалы</t>
  </si>
  <si>
    <t>Энергия на хозяйственные нужды</t>
  </si>
  <si>
    <t>Оплата труда ППП</t>
  </si>
  <si>
    <t>Отчисления на страховые взносы</t>
  </si>
  <si>
    <t>Прочие расходы, всего, в том числе:</t>
  </si>
  <si>
    <t>услуги связи</t>
  </si>
  <si>
    <t>расходы на охрану и пожарную безопасность</t>
  </si>
  <si>
    <t>плата за аренду имущества</t>
  </si>
  <si>
    <t>Внереализационные расходы, всего</t>
  </si>
  <si>
    <t>работы и услуги производственного характера</t>
  </si>
  <si>
    <t>расходы на услуги банков</t>
  </si>
  <si>
    <t>% за пользование кредитом</t>
  </si>
  <si>
    <t>прочие обоснованные расходы</t>
  </si>
  <si>
    <t>тыс. руб.</t>
  </si>
  <si>
    <t>Постоянная схема электроснабжения</t>
  </si>
  <si>
    <t>Временная схема электроснабжения</t>
  </si>
  <si>
    <t>денежные выплаты социального 
характера (по Коллективному договору)</t>
  </si>
  <si>
    <t>другие прочие расходы, связанные 
с производством и реализацией</t>
  </si>
  <si>
    <t>налоги и сборы, уменьшающие налогооблагаемую 
базу на прибыль организаций, всего</t>
  </si>
  <si>
    <t>Расходы по выполнению мероприятий 
по технологическому присоединению, всего</t>
  </si>
  <si>
    <t>работы и услуги непроизводственного 
характера, в том числе:</t>
  </si>
  <si>
    <t>расходы на информационное обслуживание, 
иные услуги, связанные с деятельностью 
по технологическому присоединению</t>
  </si>
  <si>
    <t>1</t>
  </si>
  <si>
    <t>1.3</t>
  </si>
  <si>
    <t>1.4</t>
  </si>
  <si>
    <t>1.5.1</t>
  </si>
  <si>
    <t>1.5.2</t>
  </si>
  <si>
    <t>1.5.3</t>
  </si>
  <si>
    <t>1.5.3.1</t>
  </si>
  <si>
    <t>1.5.3.2</t>
  </si>
  <si>
    <t>1.5.3.3</t>
  </si>
  <si>
    <t>1.5.3.4</t>
  </si>
  <si>
    <t>1.5.3.5</t>
  </si>
  <si>
    <t>1.6</t>
  </si>
  <si>
    <t>1.6.1</t>
  </si>
  <si>
    <t>1.6.2</t>
  </si>
  <si>
    <t>1.6.3</t>
  </si>
  <si>
    <t>1.6.4</t>
  </si>
  <si>
    <t>Льготные категории</t>
  </si>
  <si>
    <t>Да, до 15 кВт, 3 кат.</t>
  </si>
  <si>
    <t>Да, до 150 кВт (кроме до 15 кВт, 3 кат.)</t>
  </si>
  <si>
    <t>Нет</t>
  </si>
  <si>
    <t>Фактические расходы на строительство объекта/на обеспечение средствами коммерческого учета электрической энергии (мощности), тыс. руб.</t>
  </si>
  <si>
    <t>на уровне напряжения 20 кВ и менее и мощности менее 670 кВт</t>
  </si>
  <si>
    <t>Объем максимальной мощности (кВт), присоединенной (присоединяемой) в рамках технологического присоединения</t>
  </si>
  <si>
    <t>Местоположение объекта (выбрать из списка)</t>
  </si>
  <si>
    <t>Год ввода объекта (выбрать из списка)</t>
  </si>
  <si>
    <t>Уровень напряжения (выбрать из списка), кВ</t>
  </si>
  <si>
    <t>Сведения по льготной категории до 15 кВт, 
3 категория надежности электроснабжения</t>
  </si>
  <si>
    <t>Сведения о выполнении мероприятий по технологическому присоединению, предусмотренных подпунктами «а» и «в» пункта 16 Методических указаний</t>
  </si>
  <si>
    <t>20/0,4 кВ</t>
  </si>
  <si>
    <t>35/6(10) кВ</t>
  </si>
  <si>
    <t>110/35 кВ</t>
  </si>
  <si>
    <t>110/6(10) кВ</t>
  </si>
  <si>
    <t>110/35/6(10) кВ</t>
  </si>
  <si>
    <t>Уровни напряжения для ПС 35 кВ и выше</t>
  </si>
  <si>
    <t>прочие</t>
  </si>
  <si>
    <t>n</t>
  </si>
  <si>
    <t>o</t>
  </si>
  <si>
    <t>многогранные металлические опоры</t>
  </si>
  <si>
    <t>одноцепные</t>
  </si>
  <si>
    <t>двухцепные</t>
  </si>
  <si>
    <t>Признак j 
(выбрать 
из списка)</t>
  </si>
  <si>
    <t>Признак k 
(выбрать 
из списка)</t>
  </si>
  <si>
    <t>Признак l 
(выбрать 
из списка)</t>
  </si>
  <si>
    <t>Признак m 
(выбрать 
из списка)</t>
  </si>
  <si>
    <t>Признак n 
(выбрать 
из списка)</t>
  </si>
  <si>
    <t>Признак o 
(выбрать 
из списка)</t>
  </si>
  <si>
    <t>Льготная категория присоединения (да/нет), либо иной объект инвестиционной программы 
(выбрать из списка)</t>
  </si>
  <si>
    <t>Заявитель 
(для физических лиц - Ф.И.О., для юридических лиц - наименование 
с указанием ОПФ, 
для индивидуальных предпринимателей - ИП Ф.И.О., для иных объектов инвестиционной программы - прочерк)</t>
  </si>
  <si>
    <t>один кабель в траншее, канале, туннеле или коллекторе, на галерее или эстакаде, одна труба в скважине</t>
  </si>
  <si>
    <t>два кабеля в траншее, канале, туннеле или коллекторе, на галерее или эстакаде, две трубы в скважине</t>
  </si>
  <si>
    <t>три кабеля в траншее, канале, туннеле или коллекторе, на галерее или эстакаде, три трубы в скважине</t>
  </si>
  <si>
    <t>четыре кабеля в траншее, канале, туннеле или коллекторе, на галерее или эстакаде, четыре трубы в скважине</t>
  </si>
  <si>
    <t>более четырех кабелей в траншее, канале, туннеле или коллекторе, на галерее или эстакаде, более четырех труб в скважине</t>
  </si>
  <si>
    <t>линейные разъединители</t>
  </si>
  <si>
    <t>выключатели нагрузки, устанавливаемые вне трансформаторных подстанций и распределительных и переключательных пунктов (РП)</t>
  </si>
  <si>
    <t>переключательные пункты</t>
  </si>
  <si>
    <t>комплектные распределительные устройства наружной установки (КРН, КРУН)</t>
  </si>
  <si>
    <t>6/0,4 кВ</t>
  </si>
  <si>
    <t>10/0,4 кВ</t>
  </si>
  <si>
    <t>6/10 (10/6) кВ</t>
  </si>
  <si>
    <t>10/20 (20/10) кВ</t>
  </si>
  <si>
    <t>6/20 (20/6) кВ</t>
  </si>
  <si>
    <t>свыше 4000 кВА</t>
  </si>
  <si>
    <t>блочного типа</t>
  </si>
  <si>
    <t>от 400 до 1000 кВА включительно</t>
  </si>
  <si>
    <t>от 1000 до 1250 кВА включительно</t>
  </si>
  <si>
    <t>от 1250 до 1600 кВА включительно</t>
  </si>
  <si>
    <t>от 1600 до 2000 кВА включительно</t>
  </si>
  <si>
    <t>от 2000 до 2500 кВА включительно</t>
  </si>
  <si>
    <t>от 2500 до 3150 кВА включительно</t>
  </si>
  <si>
    <t>от 3150 до 4000 кВА включительно</t>
  </si>
  <si>
    <t xml:space="preserve">свыше 3150 кВА </t>
  </si>
  <si>
    <t>Иной объект инвестиционной программы</t>
  </si>
  <si>
    <t>27,5-60 кВ</t>
  </si>
  <si>
    <t>Уровни напряжения ВЛ</t>
  </si>
  <si>
    <t>Уровни напряжения КЛ</t>
  </si>
  <si>
    <t>1-10 кВ</t>
  </si>
  <si>
    <t>15-20 кВ</t>
  </si>
  <si>
    <t>Уровни напряжения 
для ТП до 35 кВ</t>
  </si>
  <si>
    <t>6(10)/0,4 кВ</t>
  </si>
  <si>
    <t>Уровни напряжения 
для РТП до 35 кВ</t>
  </si>
  <si>
    <t>35/0,4 кВ</t>
  </si>
  <si>
    <t>Уровни напряжения РП и ПУ</t>
  </si>
  <si>
    <t>от 200 до 250 квадратных мм включительно</t>
  </si>
  <si>
    <t>от 250 до 300 квадратных мм включительно</t>
  </si>
  <si>
    <t>от 300 до 400 квадратных мм включительно</t>
  </si>
  <si>
    <t>от 400 до 500 квадратных мм включительно</t>
  </si>
  <si>
    <t>от 250 до 400 кВА включительно</t>
  </si>
  <si>
    <t>до 6,3 МВА включительно</t>
  </si>
  <si>
    <t>от 6,3 до 10 МВА включительно</t>
  </si>
  <si>
    <t>от 10 до 16 МВА включительно</t>
  </si>
  <si>
    <t>от 16 до 25 МВА включительно</t>
  </si>
  <si>
    <t xml:space="preserve"> от 25 до 32 МВА включительно</t>
  </si>
  <si>
    <t>от 32 до 40 МВА включительно</t>
  </si>
  <si>
    <t>от 40 до 63 МВА включительно</t>
  </si>
  <si>
    <t>от 63 до 80 МВА включительно</t>
  </si>
  <si>
    <t>от 80 до 100 МВА включительно</t>
  </si>
  <si>
    <t>свыше 100 МВА</t>
  </si>
  <si>
    <t>Протяженность 
по трассе
(для линий электропередачи), м</t>
  </si>
  <si>
    <t>2.1.1</t>
  </si>
  <si>
    <t>2.1.2</t>
  </si>
  <si>
    <t>2.2.1</t>
  </si>
  <si>
    <t>2.2.2</t>
  </si>
  <si>
    <t>Проверка сетевой организацией выполнения заявителем технических условий, в том числе:</t>
  </si>
  <si>
    <t>Подготовка 
и выдача сетевой организацией технических условий заявителю</t>
  </si>
  <si>
    <t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</si>
  <si>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</si>
  <si>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>Расходы 
на одно присоединение (руб. на одно ТП)</t>
  </si>
  <si>
    <t>Договор ТП</t>
  </si>
  <si>
    <t>Наименование заявителя</t>
  </si>
  <si>
    <t>Наименование и местоположение присоединяемого объекта</t>
  </si>
  <si>
    <t>Схема электро-снабжения (список)</t>
  </si>
  <si>
    <t>Категория энергопринимающих устройств (список)</t>
  </si>
  <si>
    <t>Присоединяемая мощность, кВт</t>
  </si>
  <si>
    <t>Укрупненный перечень объектов строительства</t>
  </si>
  <si>
    <t>Дата (дд.мм.гг.)</t>
  </si>
  <si>
    <t>№</t>
  </si>
  <si>
    <t>мощность</t>
  </si>
  <si>
    <t>относится ли ко льготным категориям</t>
  </si>
  <si>
    <t>Всего, в т.ч.:</t>
  </si>
  <si>
    <t>постоянная</t>
  </si>
  <si>
    <t>до 15 кВт</t>
  </si>
  <si>
    <t>да</t>
  </si>
  <si>
    <t>…</t>
  </si>
  <si>
    <t>Затраты, относимые на себестоимость (согласно бухгалтерскому учету), руб.</t>
  </si>
  <si>
    <r>
      <t xml:space="preserve">Проверка сетевой организацией выполнения технических условий заявителями, указанными 
в </t>
    </r>
    <r>
      <rPr>
        <u/>
        <sz val="11"/>
        <color theme="1"/>
        <rFont val="Times New Roman"/>
        <family val="1"/>
        <charset val="204"/>
      </rPr>
      <t>абзаце девятом пункта 24</t>
    </r>
    <r>
      <rPr>
        <sz val="11"/>
        <color theme="1"/>
        <rFont val="Times New Roman"/>
        <family val="1"/>
        <charset val="204"/>
      </rPr>
      <t xml:space="preserve"> Методических указаний по определению размера платы за технологическое присоединение к электрическим сетям</t>
    </r>
  </si>
  <si>
    <r>
      <t xml:space="preserve">Выдача сетевой организацией акта об осуществлении технологического присоединения заявителям, указанным в </t>
    </r>
    <r>
      <rPr>
        <u/>
        <sz val="11"/>
        <color theme="1"/>
        <rFont val="Times New Roman"/>
        <family val="1"/>
        <charset val="204"/>
      </rPr>
      <t>абзаце восьмом пункта 24</t>
    </r>
    <r>
      <rPr>
        <sz val="11"/>
        <color theme="1"/>
        <rFont val="Times New Roman"/>
        <family val="1"/>
        <charset val="204"/>
      </rPr>
      <t xml:space="preserve"> Методических указаний по определению размера платы за технологическое присоединение к электрическим сетям</t>
    </r>
  </si>
  <si>
    <t>Подготовка и выдача сетевой организацией технических условий заявителю, в том числе:</t>
  </si>
  <si>
    <t>с резиновой или пластмассовой изоляцией</t>
  </si>
  <si>
    <t>металлические опоры, за исключением многогранных</t>
  </si>
  <si>
    <t>свыше 15 ячеек в распределительном или переключательном пункте</t>
  </si>
  <si>
    <t>от 10 до 15 ячеек включительно в распределительном или переключательном пункте</t>
  </si>
  <si>
    <t>от 5 до 10 ячеек включительно в распределительном или переключательном пункте</t>
  </si>
  <si>
    <t>до 5 ячеек включительно в распределительном или переключательном пункте</t>
  </si>
  <si>
    <t>распределительные пункты (РП), за исключением комплектных распределительных устройств наружной установки (КРН, КРУН)</t>
  </si>
  <si>
    <t>столбового/мачтового типа</t>
  </si>
  <si>
    <t>шкафного или киоскового типа</t>
  </si>
  <si>
    <t>2021 год</t>
  </si>
  <si>
    <t>Сведения о строительстве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организации, а также на обеспечение средствами коммерческого учета электрической энергии (мощности)</t>
  </si>
  <si>
    <t>Данные за 2021 год</t>
  </si>
  <si>
    <t xml:space="preserve">Количество технологических 
присоединений за 2021 год, шт. </t>
  </si>
  <si>
    <t>Приложение № 4</t>
  </si>
  <si>
    <t>Обеспечение средствами коммерческого учета</t>
  </si>
  <si>
    <t>Строительство воздушных линий</t>
  </si>
  <si>
    <t>Строительство кабельных линий</t>
  </si>
  <si>
    <t>Строительство трансформатор-ных подстанций</t>
  </si>
  <si>
    <t>Строительство распредели-тельных пунктов, пунктов секционирования</t>
  </si>
  <si>
    <t>Номер и дата акта о технологическом присоединении</t>
  </si>
  <si>
    <t>макси-мальная</t>
  </si>
  <si>
    <t>без учета ранее присоеди-ненной</t>
  </si>
  <si>
    <t>за 2021 год</t>
  </si>
  <si>
    <t>Сведения о фактических расходах на выполнение мероприятий по технологическому 
присоединению, предусмотренных подпунктами «а» и «в» пункта 16 Методических указаний</t>
  </si>
  <si>
    <t>нет</t>
  </si>
  <si>
    <t>Мероприятия, предусмотренные подпунктами 
«а» и «в» 
пункта 16 Методических указаний 
№ 1135/17</t>
  </si>
  <si>
    <t>Реестр исполненных договоров об осуществлении технологического присоединения к электрическим сетям</t>
  </si>
  <si>
    <t>Итого свыше 150 кВт за 2021 год</t>
  </si>
  <si>
    <t>Итого до 15 кВт (включительно) за 2021 год</t>
  </si>
  <si>
    <t>Итого до 150 кВт (включительно) за 2021 год</t>
  </si>
  <si>
    <t>Расходы по каждому мероприятию 
(тыс. руб.)</t>
  </si>
  <si>
    <t>Реквизиты заключенного 
договора о технологическом присоединении (№ и дата), 
для иных объектов инвестиционной программы - идентификатор инвестиционного проекта</t>
  </si>
  <si>
    <t>Наименование 
и местоположение присоединенного объекта (иного объекта инвестиционной программы)</t>
  </si>
  <si>
    <t>Максимальная мощность, присоединенная 
в рамках технологического присоединения 
(либо мощность, введенная 
по инвестиционной программе), кВт</t>
  </si>
  <si>
    <t>№182-2408ТП/1021э</t>
  </si>
  <si>
    <t>Федоровцева Е.Г.</t>
  </si>
  <si>
    <t>№20-КТП-320 кВА СТ "Северодвинка"/117 от 21.10.2021</t>
  </si>
  <si>
    <t>№80-5073ТП/0821э</t>
  </si>
  <si>
    <t>Машутинская М.С.</t>
  </si>
  <si>
    <t>№20-КТП-320 кВА СТ "Северодвинка"/75 от 20.08.2021</t>
  </si>
  <si>
    <t>№157-4688ТП/0921э</t>
  </si>
  <si>
    <t>Абдулганиев Ш.Я.</t>
  </si>
  <si>
    <t>№20-КТП-100 кВА СТ "Северодвинка"/105 от 30.09.2021</t>
  </si>
  <si>
    <t>№108-5348ТП/0821э</t>
  </si>
  <si>
    <t>Барачевский Ю.Е.</t>
  </si>
  <si>
    <t>№20-КТП-100 кВА СТ "Северодвинка"/102 от 28.08.2021</t>
  </si>
  <si>
    <t>№37-1097ТП/0721э</t>
  </si>
  <si>
    <t>Белавина И.П.</t>
  </si>
  <si>
    <t>№20-КТП-320кВА СТ "Северодвинка"/78</t>
  </si>
  <si>
    <t>№178-5133ТП/1021э</t>
  </si>
  <si>
    <t>Бильков А.М.</t>
  </si>
  <si>
    <t>№20-КТП-320 кВА СТ "Северодвинка"/115 от 12.10.2021</t>
  </si>
  <si>
    <t>№161-4114ТП/0921э</t>
  </si>
  <si>
    <t>Бреус Т.А.</t>
  </si>
  <si>
    <t>№20-КТП100 КВА "Северодвинка"/109 от 01.10.2021</t>
  </si>
  <si>
    <t>№87-47ТП/0819АЭС</t>
  </si>
  <si>
    <t>Вдовина Е.В.</t>
  </si>
  <si>
    <t>№20-629/1 от 29.11.2021</t>
  </si>
  <si>
    <t>№174-1688ТП/1021э</t>
  </si>
  <si>
    <t>Власов М.В.</t>
  </si>
  <si>
    <t>№20-КТП-400 кВА "Исток-1"/15 от 18.11.2021</t>
  </si>
  <si>
    <t>№62-3672ТП/0821э</t>
  </si>
  <si>
    <t>Губницына Р.А.</t>
  </si>
  <si>
    <t>№20-КТП-320 кВА СТ "Северодвинка"/64 от 06.08.2021</t>
  </si>
  <si>
    <t>№04-371ТП/0421э</t>
  </si>
  <si>
    <t>ООО "Дельфин-Бакарица"</t>
  </si>
  <si>
    <t>до 150 кВт</t>
  </si>
  <si>
    <t>№20-2/2 от 05.08.2021</t>
  </si>
  <si>
    <t>№171-1575ТП/1021э</t>
  </si>
  <si>
    <t>Еремеева И.Н.</t>
  </si>
  <si>
    <t>№20-КТП-320 кВА СТ "Северодвинка"/116 от 05.10.2021</t>
  </si>
  <si>
    <t>№304-5067ТП/1221э</t>
  </si>
  <si>
    <t>Иванченко А.А.</t>
  </si>
  <si>
    <t>№163-2406ТП/1021э</t>
  </si>
  <si>
    <t>Капуза С.Ю.</t>
  </si>
  <si>
    <t>№75-5057ТП/0821э</t>
  </si>
  <si>
    <t>Килюшев А.Ю.</t>
  </si>
  <si>
    <t>№20-КТП-320 кВА СТ "Северодвинка"/72 от 18.08.021</t>
  </si>
  <si>
    <t>№20-163-2406ТП/1021э от 02.10.2021</t>
  </si>
  <si>
    <t>№20-КТП-320 кВА СТ "Северодвинка"/126 от 08.12.2021</t>
  </si>
  <si>
    <t>№79-5104ТП/0821э</t>
  </si>
  <si>
    <t>Кузнецов Д.В.</t>
  </si>
  <si>
    <t>№20-КТП-320 кВА СТ "Северодвинка"/76 от 20.08.2021</t>
  </si>
  <si>
    <t>№104-73ТП/1119АЭС</t>
  </si>
  <si>
    <t>Лемешко Н.В.</t>
  </si>
  <si>
    <t>№20-ТП-841/01 от 05.05.2021</t>
  </si>
  <si>
    <t>№162-4755ТП/1021э</t>
  </si>
  <si>
    <t>Лигинченко А.А.</t>
  </si>
  <si>
    <t>№20-62-4755ТП/1021э от 02.10.2021</t>
  </si>
  <si>
    <t>№166-373ТП/1021э</t>
  </si>
  <si>
    <t>Липская А.О.</t>
  </si>
  <si>
    <t>№20-КТП-100кВА "Северодвинка"/112 от 05.10.2021</t>
  </si>
  <si>
    <t>№24-634ТП/0621э</t>
  </si>
  <si>
    <t>Лободин А.В</t>
  </si>
  <si>
    <t>№20-БКТП-"Новинки"/2 от 09.06.2021</t>
  </si>
  <si>
    <t>№30-17ТП/0721</t>
  </si>
  <si>
    <t>Малышев К.А.</t>
  </si>
  <si>
    <t>№20-ТП-Ягодник/1 от 09.07.2021</t>
  </si>
  <si>
    <t>№137-4916ТП/0821э</t>
  </si>
  <si>
    <t>Электроустановка  для ведения садоводства,Архангельская область, Приморский район, СТ "Северодвинка", уч. 471(29:16:090901:0109)</t>
  </si>
  <si>
    <t>Электроустановка для ведения садоводства,Архангельская область, Приморский район, СТ "Северодвинка", уч. 456(29:16:091001:18)</t>
  </si>
  <si>
    <t>Энергопринимающее устойство, Архангельская область, Приморский район, СТ "Северодвинка", уч. 104(29:16:090901:180)</t>
  </si>
  <si>
    <t>Электроустановка для ведения садоводства, Архангельская область, Приморский район, СТ "Северодвинка", уч. 157(29:16:090901:180)</t>
  </si>
  <si>
    <t>Садовый домик, Архангельская область, Приморский район, СТ "Северодвинка", уч. 485(29:16:091001:0110:0122029)</t>
  </si>
  <si>
    <t>Энергопринимающее устройство, Архангельская область, Приморский район, СТ "Северодвинка", уч. 580(29:16:090000:0054)</t>
  </si>
  <si>
    <t>Энергопринимающее устройствоАрхангельская область, Приморский район, СТ "Северодвинка", уч. 24(29:16:090000:0054)</t>
  </si>
  <si>
    <t>Энергопринимающее устройство, г. Архангельск, Маймаксанский территориальный округ, по ул. Междуречье(29:22:011307:180)</t>
  </si>
  <si>
    <t>Энергопринимающее устройство, Архангельская область, Приморский район, СТ "Исток", уч. 637(29:16:070901:43)</t>
  </si>
  <si>
    <t>Электроустановка для ведения садоводства, Архангельская область, Приморский район, СТ "Северодвинка", уч. 212(29:16:091001:30)</t>
  </si>
  <si>
    <t>Энергопринимающее устройство, Архангельская область, Приморский район, СТ "Северодвинка", уч. 220(29:16:091001:38)</t>
  </si>
  <si>
    <t>Энергопринимающее устройство, Архангельская область, Приморский район, СТ "Северодвинка", уч. 576(29:16:091001:0157)</t>
  </si>
  <si>
    <t>Энергопринимающее устройство, Архангельская область, Приморский район, СТ "Северодвинка", уч. 41(23:16:090901:127)</t>
  </si>
  <si>
    <t>Энергопринимающее устройство, Архангельская область, Приморский район, СТ "Северодвинка", уч. 454(29:16:091001:459)</t>
  </si>
  <si>
    <t>Электроустановка для ведения садоводства, Архангельская область, Приморский район, СТ "Северодвинка", уч. 229(29:16:091001:0044)</t>
  </si>
  <si>
    <t>Электроустановка, г. Архангельск, ул. Тарасова, д. 32</t>
  </si>
  <si>
    <t>Энергопринимающее устройство,Архангельская область, Приморский район, СТ "Северодвинка", уч. 117(29:16:090901:0011)</t>
  </si>
  <si>
    <t>Энергопринимающее устройство, Архангельская область, Приморский район, СТ "Северодвинка", уч. 25(29:16:090901:9)</t>
  </si>
  <si>
    <t>Энергопринимающее устройство, Архангельская область, Приморский район, МО "Уемское", дер. Куропти (29:16:070601:151)</t>
  </si>
  <si>
    <t>Энергопринимающее устройство,Архангельская область, Приморский район, дер. Новинки, д. 44</t>
  </si>
  <si>
    <t>Энергопринимающее устройство, Архангельская область, пос. Воськово</t>
  </si>
  <si>
    <t>Мартынова И.А.</t>
  </si>
  <si>
    <t>Электроустановка для ведения садоводства, Архангельская область, Приморский район, СТ "Северодвинка", уч. 223 (кад. №29:16:091001:41)</t>
  </si>
  <si>
    <t>№20-КТП-320 кВА СТ "Северодвинка"/83 от 28.09.2021</t>
  </si>
  <si>
    <t>№05-386ТП/0421э</t>
  </si>
  <si>
    <t>Матвеев Р.Ю.</t>
  </si>
  <si>
    <t>Энергопринимающее устройство, г. Архангельск, д. 17, усл.№29-29-01/038/2010-402</t>
  </si>
  <si>
    <t>№20-ТП-7/35 от 16.11.2021</t>
  </si>
  <si>
    <t>№33-6364ТП/0721э</t>
  </si>
  <si>
    <t>Минькин Ф.И.</t>
  </si>
  <si>
    <t>Энергопринимающее устройство, Приморский район, дер. Вайново, ул. Нижнескладская, д. 7</t>
  </si>
  <si>
    <t>№20-ТП-99 Вайново"/4 от 19.10.021</t>
  </si>
  <si>
    <t>№56-2882ТП/0821э</t>
  </si>
  <si>
    <t>Морозова Ю.А.</t>
  </si>
  <si>
    <t>Электроустановка для ведения садоводства, Архангельская область, Приморский район, СТ "Северодвинка", уч. 20 (кад. №29:16:090901:209)</t>
  </si>
  <si>
    <t>№20-КТП-100 кВА СТ "Северодвинка"/72от 29.07.2021</t>
  </si>
  <si>
    <t>№164-3906ТП/1021э</t>
  </si>
  <si>
    <t>Ниденфюр В.В.</t>
  </si>
  <si>
    <t>Энергопригимающее устройство, Архангельская область, Приморский район, СТ "Северодвинка", уч. 94( кад. №29:16:090901:201)</t>
  </si>
  <si>
    <t>№20-КТП-100кВА "Северодвинка"/108 от 02.10.2021</t>
  </si>
  <si>
    <t>№50-3905ТП/0821э</t>
  </si>
  <si>
    <t>В.П. Оокин</t>
  </si>
  <si>
    <t>Электроустановка для ведения садоводства, Архангельская область, Приморский район, СТ "Северодвинка", уч. 35 (кад. №29:16:090901:142)</t>
  </si>
  <si>
    <t>№20-КТП-100 кВА СТ "Северодвинка"/18 от 27.07.2021</t>
  </si>
  <si>
    <t>№169-4792ТП/1021э</t>
  </si>
  <si>
    <t>Пермиловская А.Б.</t>
  </si>
  <si>
    <t>Электроустановка для ведения садоводства, Архангельская область, Приморский район, СТ "Северодвинка", уч. 205 (кад. №29:16:091001:0016)</t>
  </si>
  <si>
    <t>№180-3666ТП/1021э</t>
  </si>
  <si>
    <t>Писаревская А.А.</t>
  </si>
  <si>
    <t>Энергопригимающее устройство, Архангельская область, Приморский район, СТ "Северодвинка", уч. 23( кад. №29:16:090901:125)</t>
  </si>
  <si>
    <t>№20-КТП-100 кВА СТ "Северодвинка"/116 от 14.10.2021</t>
  </si>
  <si>
    <t>№20-КТП-100кВА "Северодвинка"/114 от 05.10.2021</t>
  </si>
  <si>
    <t>№02-455ТП/0321э</t>
  </si>
  <si>
    <t>Репина Н.А.</t>
  </si>
  <si>
    <t>Электроустановка для строительства и эксплуатации жилого дома на земельном участке №57(кад.номер 29:16:090601:102), Приморский район, дер. Новинки</t>
  </si>
  <si>
    <t>№20-БКТП-"Новинки"/3 от 28.07.2021</t>
  </si>
  <si>
    <t>№154-1488ТП/0921э</t>
  </si>
  <si>
    <t>Романова С.Ю.</t>
  </si>
  <si>
    <t>Энергопринимающее устройство, Приморский район, СТ "Северодвинка", уч. 264 (кад. 29:16:091101:71)</t>
  </si>
  <si>
    <t>№225-1568ТП/1121э</t>
  </si>
  <si>
    <t>Рослякова И.А.</t>
  </si>
  <si>
    <t xml:space="preserve">Энергопринимающее устройство, Архангельская область, Приморский район, СТ "Северодвинка", уч. 577 </t>
  </si>
  <si>
    <t>№20-КТП-320 кВА СТ "Северодвинка"/86 от 23.09.2021</t>
  </si>
  <si>
    <t>№20-КТП-320 кВА "Северодвинка"/124 от 16.11.2021</t>
  </si>
  <si>
    <t>№51-4163ТП/0821э</t>
  </si>
  <si>
    <t>Седунов Н.А.</t>
  </si>
  <si>
    <t>Электроустановка для ведения садоводства, Приморский р-н, СТ "Северодвинка", уч. 53 (кад. 29:16:090901:97)</t>
  </si>
  <si>
    <t>№20-КТП-100 кВА СТ "Северодвинка" от 28.07.2021</t>
  </si>
  <si>
    <t>№165-3438ТП/1021э</t>
  </si>
  <si>
    <t>Симанов И.В.</t>
  </si>
  <si>
    <t xml:space="preserve">Энергопринимающее устройство, Архангельская область, Приморский район, СТ "Северодвинка", уч. 132(кад. 29:16:090901:44) </t>
  </si>
  <si>
    <t>№20-КТП 100 кВА СТ "Северодвинка"/100 от 02.10.2021</t>
  </si>
  <si>
    <t>№46-3183ТП/0821э</t>
  </si>
  <si>
    <t>Татаркулова А.В.</t>
  </si>
  <si>
    <t>Дом, Приморский район, СТ "Северодвинка", д. 54(кад. 29:16:090901:91)</t>
  </si>
  <si>
    <t>№120-141ТП/0821э</t>
  </si>
  <si>
    <t>Тельтевский Е.П.</t>
  </si>
  <si>
    <t>Жилой дом ( кад.№29:16:091001:456)</t>
  </si>
  <si>
    <t>№20-КТП-320 кВА СТ "Северодвинка"/79 от 31.08.2021</t>
  </si>
  <si>
    <t>№20-КТП-100 кВА СТ Северодвинка"/68 от 23.07.2021</t>
  </si>
  <si>
    <t>№81-5411ТП/0821э</t>
  </si>
  <si>
    <t>Трапезникова Н.В.</t>
  </si>
  <si>
    <t>Электрустановка для ведения садоводства, Приморский район, СТ "Северодвинка", уч. 110 (29:16:090901:63)</t>
  </si>
  <si>
    <t>№20-КТП-100 кВА СТ "Северодвинка"/94 от 25.08.2021</t>
  </si>
  <si>
    <t>№150-1643ТП/0921э</t>
  </si>
  <si>
    <t>Чащин В.Э.</t>
  </si>
  <si>
    <t>Садовый домик,(кад. 29:16:00000:2908), Приморский район, СНТ "Северодвинка", уч. 483</t>
  </si>
  <si>
    <t>№20-КТП-320 кВА СТ "Северодвинка"/82 от 15.09.2021</t>
  </si>
  <si>
    <t>№02-8375ТП/0321э</t>
  </si>
  <si>
    <t>ООО Фирма "Кедр"</t>
  </si>
  <si>
    <t>Здание магазина по адресу: г. Архангельск, ул. Авиационная, д. 24, корп. 1</t>
  </si>
  <si>
    <t>№20-825/2 от 05.05.2021</t>
  </si>
  <si>
    <t>№364-2272ТП/1221э</t>
  </si>
  <si>
    <t>Ельцов А.А.</t>
  </si>
  <si>
    <t>Электроустановка для ведения садоводства, Архангельская область, Приморский район, СТ "Северодвинка", уч. 276( кад. №29:16:091001:77)</t>
  </si>
  <si>
    <t>№20-364-2272ТП/1221э от 16.12.2021</t>
  </si>
  <si>
    <t xml:space="preserve">№76-5072ТП/0821э </t>
  </si>
  <si>
    <t>Есюков Г.Л.</t>
  </si>
  <si>
    <t>Электроустановка для ведения садоводства, Архангельская область, Приморский район, СТ "Северодвинка", уч. 214( кад. №29:16:091001:219)</t>
  </si>
  <si>
    <t>№49-3028ТП/0821э</t>
  </si>
  <si>
    <t>Кожевников В.Н.</t>
  </si>
  <si>
    <t>Электроустановка для ведения садоводства, Архангельская область, Приморский район, СТ "Северодвинка", уч. 115( усл. 29-29-01/050/2007-206)</t>
  </si>
  <si>
    <t>№20-КТП-100 кВА СТ "Северодвинка"/69 от 27.07.2021</t>
  </si>
  <si>
    <t>№194-1389ТП/1021э</t>
  </si>
  <si>
    <t>Колесник А.В.</t>
  </si>
  <si>
    <t>№20-КТП-320 кВА СТ "Северодвинка"/117 от 01.11.2021</t>
  </si>
  <si>
    <t>№65-3933ТП/0821э</t>
  </si>
  <si>
    <t>Колыбин В.В.</t>
  </si>
  <si>
    <t>Электроустановка для ведения садоводства, Архангельская область, Приморский район, СТ "Северодвинка", уч. 68( кад. 29:16:090901:90)</t>
  </si>
  <si>
    <t>№20-КТП-100 кВА СТ "Северодвинка"/87 от 11.08.2021</t>
  </si>
  <si>
    <t>№168-3673ТП/1021э</t>
  </si>
  <si>
    <t>Кононова Н.А.</t>
  </si>
  <si>
    <t>Электроустановка для ведения садоводства, Архангельская область, Приморский район, СТ "Северодвинка", уч. 221( кад. 29:16:091001:273)</t>
  </si>
  <si>
    <t>Тислер Е.В.</t>
  </si>
  <si>
    <t>Фокина Н.Е.</t>
  </si>
  <si>
    <t>Харитонов Ю.Н.</t>
  </si>
  <si>
    <t>Шторгина Р.П.</t>
  </si>
  <si>
    <t xml:space="preserve"> ВЛ-0,4 кВ от ТП-629 до зу 29:22:011307:180 г. Архангельск, ул. Междуречье(66 м)</t>
  </si>
  <si>
    <t>Энергопринимающее устройство, г. Архангельск, Маймаксанский территориальный округ, ул. Междуречье (кад. 29:22:011307:180)</t>
  </si>
  <si>
    <t>№87-47ТП/0819АЭС от 05.08.2019 г.</t>
  </si>
  <si>
    <t>город</t>
  </si>
  <si>
    <t>КЛ-0,4 от КТП-100</t>
  </si>
  <si>
    <t>не город</t>
  </si>
  <si>
    <t>ВЛ-0,4 кВ</t>
  </si>
  <si>
    <t>Объект дачной инфоструктуры, Архангельская область, Приморский район, МО Лисестровское, СНТ Полянка</t>
  </si>
  <si>
    <t>Электроустановка для эксплуатации садового дома по адресу: Приморский район , МО "Заостровское", СНТ "Боровичок",  уч. 2/52( кад. 29:16:200501:217)</t>
  </si>
  <si>
    <t>№25-528ТП/0621э</t>
  </si>
  <si>
    <t>№20-814/29 от 13.12.2021</t>
  </si>
  <si>
    <t>Энергопринимающее устройство по адресу: Приморский район , СНТ "Северодвинка", уч. 177( кад. 29:16:090901:171)</t>
  </si>
  <si>
    <t>№20-КТП-100 кВА СТ "Северодвинка"/111 от 05.10.2021</t>
  </si>
  <si>
    <t>Энергопринимающее устройство по адресу: Архангельская область, Приморский район , СТ "Северодвинка", уч. 31( кад. 29:16:090901:146)</t>
  </si>
  <si>
    <t>№160-2422ТП/0921э</t>
  </si>
  <si>
    <t>№20-КТП-100 кВА СТ "Северодвинка"/106 от 01.10.2021</t>
  </si>
  <si>
    <t>№170-2884ТП/1021э</t>
  </si>
  <si>
    <t>Электроустановка для ведения сельскохозяйственной деятельности, Архангельская область, Приморский район, СТ "Северодвинка", уч. 406( кад. 29:16:091001:118)</t>
  </si>
  <si>
    <t>№20-КТП-320 кВА СТ "Северодвинка"/71 от 19.08.2021</t>
  </si>
  <si>
    <t>№20-КТП-320 кВА СТ "Северодвинка"/113 от 05.10.2021</t>
  </si>
  <si>
    <t>№189-5099ТП/1021э</t>
  </si>
  <si>
    <t>Электроустановка для ведения садоводства по адресу: Приморский район , МО "Заостровское", СНТ "Боровичок",  уч. 2/52( кад. 29:16:200501:217)</t>
  </si>
  <si>
    <t>№20-КТП-100 кВА СТ "Северодвинка"/120 от 26.10.2021</t>
  </si>
  <si>
    <t>Объект дачной инфоструктуры,Приморский район, д. Окулово</t>
  </si>
  <si>
    <t>СНТ "Полянка"</t>
  </si>
  <si>
    <t>№20-КТП-100 кВА СТ "Полянка"/1 от 30.12.2021</t>
  </si>
  <si>
    <t>СНТ Полянка</t>
  </si>
  <si>
    <t>№150-1542ТП/0921э</t>
  </si>
  <si>
    <t>№150-1542ТП/0921э от 04.09.2021</t>
  </si>
  <si>
    <t>КЛ-0,4 кВ</t>
  </si>
  <si>
    <t>Генеральный директор</t>
  </si>
  <si>
    <t>А.З. Пилипчук</t>
  </si>
  <si>
    <t>ООО "ЭЛСЕТИ"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</si>
</sst>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dd/mm/yy;@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0"/>
      <name val="Arial Cyr"/>
      <charset val="204"/>
    </font>
    <font>
      <u/>
      <sz val="11"/>
      <color theme="10"/>
      <name val="Calibri"/>
      <family val="2"/>
      <scheme val="minor"/>
    </font>
    <font>
      <sz val="9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6" fillId="0" borderId="0"/>
    <xf numFmtId="0" fontId="17" fillId="0" borderId="0" applyNumberFormat="0" applyFill="0" applyBorder="0" applyAlignment="0" applyProtection="0"/>
  </cellStyleXfs>
  <cellXfs count="130">
    <xf numFmtId="0" fontId="0" fillId="0" borderId="0" xfId="0"/>
    <xf numFmtId="0" fontId="4" fillId="0" borderId="0" xfId="0" applyFont="1" applyAlignment="1">
      <alignment horizontal="right" vertical="top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49" fontId="0" fillId="0" borderId="0" xfId="0" applyNumberFormat="1"/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164" fontId="4" fillId="3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164" fontId="6" fillId="4" borderId="0" xfId="0" applyNumberFormat="1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left" vertical="center" wrapText="1"/>
    </xf>
    <xf numFmtId="4" fontId="6" fillId="4" borderId="0" xfId="0" applyNumberFormat="1" applyFont="1" applyFill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3" fontId="6" fillId="4" borderId="9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9" fillId="0" borderId="0" xfId="2" applyFont="1" applyAlignment="1">
      <alignment vertical="center" wrapText="1"/>
    </xf>
    <xf numFmtId="165" fontId="9" fillId="0" borderId="0" xfId="2" applyNumberFormat="1" applyFont="1" applyAlignment="1">
      <alignment horizontal="center" vertical="center" wrapText="1"/>
    </xf>
    <xf numFmtId="0" fontId="9" fillId="0" borderId="0" xfId="2" applyFont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4" fontId="9" fillId="0" borderId="0" xfId="2" applyNumberFormat="1" applyFont="1" applyAlignment="1">
      <alignment vertical="center" wrapText="1"/>
    </xf>
    <xf numFmtId="0" fontId="11" fillId="0" borderId="0" xfId="2" applyFont="1" applyAlignment="1">
      <alignment horizontal="left" vertical="center"/>
    </xf>
    <xf numFmtId="0" fontId="9" fillId="0" borderId="0" xfId="2" applyFont="1" applyAlignment="1">
      <alignment horizontal="left" vertical="center"/>
    </xf>
    <xf numFmtId="4" fontId="11" fillId="5" borderId="10" xfId="2" applyNumberFormat="1" applyFont="1" applyFill="1" applyBorder="1" applyAlignment="1">
      <alignment horizontal="center" vertical="center" wrapText="1"/>
    </xf>
    <xf numFmtId="4" fontId="11" fillId="0" borderId="10" xfId="2" applyNumberFormat="1" applyFont="1" applyBorder="1" applyAlignment="1">
      <alignment horizontal="center" vertical="center" wrapText="1"/>
    </xf>
    <xf numFmtId="3" fontId="12" fillId="0" borderId="19" xfId="2" applyNumberFormat="1" applyFont="1" applyBorder="1" applyAlignment="1">
      <alignment horizontal="center" vertical="center" wrapText="1"/>
    </xf>
    <xf numFmtId="3" fontId="10" fillId="0" borderId="10" xfId="2" applyNumberFormat="1" applyFont="1" applyBorder="1" applyAlignment="1">
      <alignment horizontal="center" vertical="center" wrapText="1"/>
    </xf>
    <xf numFmtId="165" fontId="15" fillId="6" borderId="10" xfId="2" applyNumberFormat="1" applyFont="1" applyFill="1" applyBorder="1" applyAlignment="1">
      <alignment horizontal="center" vertical="center" wrapText="1"/>
    </xf>
    <xf numFmtId="4" fontId="15" fillId="6" borderId="10" xfId="2" applyNumberFormat="1" applyFont="1" applyFill="1" applyBorder="1" applyAlignment="1">
      <alignment horizontal="center" vertical="center" wrapText="1"/>
    </xf>
    <xf numFmtId="4" fontId="15" fillId="6" borderId="10" xfId="2" applyNumberFormat="1" applyFont="1" applyFill="1" applyBorder="1" applyAlignment="1">
      <alignment horizontal="left" vertical="center" wrapText="1"/>
    </xf>
    <xf numFmtId="1" fontId="15" fillId="6" borderId="10" xfId="2" applyNumberFormat="1" applyFont="1" applyFill="1" applyBorder="1" applyAlignment="1">
      <alignment horizontal="center" vertical="center" wrapText="1"/>
    </xf>
    <xf numFmtId="1" fontId="15" fillId="6" borderId="10" xfId="2" applyNumberFormat="1" applyFont="1" applyFill="1" applyBorder="1" applyAlignment="1">
      <alignment horizontal="left" vertical="center" wrapText="1"/>
    </xf>
    <xf numFmtId="0" fontId="10" fillId="0" borderId="0" xfId="2" applyFont="1" applyAlignment="1">
      <alignment vertical="center" wrapText="1"/>
    </xf>
    <xf numFmtId="165" fontId="10" fillId="6" borderId="10" xfId="2" applyNumberFormat="1" applyFont="1" applyFill="1" applyBorder="1" applyAlignment="1">
      <alignment horizontal="center" vertical="center" wrapText="1"/>
    </xf>
    <xf numFmtId="4" fontId="10" fillId="6" borderId="10" xfId="2" applyNumberFormat="1" applyFont="1" applyFill="1" applyBorder="1" applyAlignment="1">
      <alignment horizontal="left" vertical="center" wrapText="1"/>
    </xf>
    <xf numFmtId="1" fontId="10" fillId="6" borderId="10" xfId="2" applyNumberFormat="1" applyFont="1" applyFill="1" applyBorder="1" applyAlignment="1">
      <alignment horizontal="center" vertical="center" wrapText="1"/>
    </xf>
    <xf numFmtId="4" fontId="10" fillId="6" borderId="10" xfId="2" applyNumberFormat="1" applyFont="1" applyFill="1" applyBorder="1" applyAlignment="1">
      <alignment horizontal="center" vertical="center" wrapText="1"/>
    </xf>
    <xf numFmtId="166" fontId="10" fillId="6" borderId="10" xfId="2" applyNumberFormat="1" applyFont="1" applyFill="1" applyBorder="1" applyAlignment="1">
      <alignment horizontal="center" vertical="center" wrapText="1"/>
    </xf>
    <xf numFmtId="3" fontId="15" fillId="0" borderId="10" xfId="2" applyNumberFormat="1" applyFont="1" applyBorder="1" applyAlignment="1">
      <alignment horizontal="center" vertical="center" wrapText="1"/>
    </xf>
    <xf numFmtId="0" fontId="4" fillId="0" borderId="0" xfId="2" applyFont="1"/>
    <xf numFmtId="0" fontId="14" fillId="0" borderId="0" xfId="2" applyFont="1" applyAlignment="1">
      <alignment horizontal="left" vertical="center"/>
    </xf>
    <xf numFmtId="0" fontId="9" fillId="0" borderId="0" xfId="2" applyFont="1" applyAlignment="1">
      <alignment horizontal="right" vertical="top" wrapText="1"/>
    </xf>
    <xf numFmtId="0" fontId="4" fillId="3" borderId="1" xfId="0" applyFont="1" applyFill="1" applyBorder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3" fontId="12" fillId="0" borderId="19" xfId="2" applyNumberFormat="1" applyFont="1" applyBorder="1" applyAlignment="1">
      <alignment horizontal="center" vertical="center" wrapText="1"/>
    </xf>
    <xf numFmtId="1" fontId="10" fillId="6" borderId="10" xfId="2" applyNumberFormat="1" applyFont="1" applyFill="1" applyBorder="1" applyAlignment="1">
      <alignment horizontal="left" vertical="center" wrapText="1"/>
    </xf>
    <xf numFmtId="0" fontId="10" fillId="6" borderId="10" xfId="2" applyNumberFormat="1" applyFont="1" applyFill="1" applyBorder="1" applyAlignment="1">
      <alignment horizontal="center" vertical="center" wrapText="1"/>
    </xf>
    <xf numFmtId="0" fontId="14" fillId="0" borderId="0" xfId="2" applyFont="1" applyBorder="1" applyAlignment="1">
      <alignment horizontal="left"/>
    </xf>
    <xf numFmtId="4" fontId="18" fillId="6" borderId="10" xfId="2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0" xfId="2" applyFont="1" applyAlignment="1">
      <alignment horizontal="center"/>
    </xf>
    <xf numFmtId="4" fontId="9" fillId="0" borderId="0" xfId="2" applyNumberFormat="1" applyFont="1" applyAlignment="1">
      <alignment horizontal="right" vertical="center" wrapText="1"/>
    </xf>
    <xf numFmtId="0" fontId="17" fillId="0" borderId="0" xfId="4" applyAlignment="1">
      <alignment horizontal="center"/>
    </xf>
    <xf numFmtId="4" fontId="9" fillId="0" borderId="10" xfId="2" applyNumberFormat="1" applyFont="1" applyBorder="1" applyAlignment="1">
      <alignment horizontal="center" vertical="center" wrapText="1"/>
    </xf>
    <xf numFmtId="165" fontId="9" fillId="0" borderId="10" xfId="2" applyNumberFormat="1" applyFont="1" applyBorder="1" applyAlignment="1">
      <alignment horizontal="center" vertical="center" wrapText="1"/>
    </xf>
    <xf numFmtId="4" fontId="9" fillId="0" borderId="11" xfId="2" applyNumberFormat="1" applyFont="1" applyBorder="1" applyAlignment="1">
      <alignment horizontal="center" vertical="center" wrapText="1"/>
    </xf>
    <xf numFmtId="4" fontId="9" fillId="0" borderId="16" xfId="2" applyNumberFormat="1" applyFont="1" applyBorder="1" applyAlignment="1">
      <alignment horizontal="center" vertical="center" wrapText="1"/>
    </xf>
    <xf numFmtId="4" fontId="10" fillId="0" borderId="10" xfId="2" applyNumberFormat="1" applyFont="1" applyBorder="1" applyAlignment="1">
      <alignment horizontal="center" vertical="center" wrapText="1"/>
    </xf>
    <xf numFmtId="1" fontId="9" fillId="0" borderId="10" xfId="2" applyNumberFormat="1" applyFont="1" applyBorder="1" applyAlignment="1">
      <alignment horizontal="center" vertical="center" wrapText="1"/>
    </xf>
    <xf numFmtId="3" fontId="12" fillId="0" borderId="17" xfId="2" applyNumberFormat="1" applyFont="1" applyBorder="1" applyAlignment="1">
      <alignment horizontal="center" vertical="center" wrapText="1"/>
    </xf>
    <xf numFmtId="3" fontId="12" fillId="0" borderId="18" xfId="2" applyNumberFormat="1" applyFont="1" applyBorder="1" applyAlignment="1">
      <alignment horizontal="center" vertical="center" wrapText="1"/>
    </xf>
    <xf numFmtId="3" fontId="12" fillId="0" borderId="19" xfId="2" applyNumberFormat="1" applyFont="1" applyBorder="1" applyAlignment="1">
      <alignment horizontal="center" vertical="center" wrapText="1"/>
    </xf>
    <xf numFmtId="0" fontId="9" fillId="0" borderId="0" xfId="2" applyFont="1" applyAlignment="1">
      <alignment horizontal="left" vertical="center" wrapText="1"/>
    </xf>
    <xf numFmtId="1" fontId="9" fillId="0" borderId="11" xfId="2" applyNumberFormat="1" applyFont="1" applyBorder="1" applyAlignment="1">
      <alignment horizontal="center" vertical="center" wrapText="1"/>
    </xf>
    <xf numFmtId="1" fontId="9" fillId="0" borderId="15" xfId="2" applyNumberFormat="1" applyFont="1" applyBorder="1" applyAlignment="1">
      <alignment horizontal="center" vertical="center" wrapText="1"/>
    </xf>
    <xf numFmtId="1" fontId="9" fillId="0" borderId="16" xfId="2" applyNumberFormat="1" applyFont="1" applyBorder="1" applyAlignment="1">
      <alignment horizontal="center" vertical="center" wrapText="1"/>
    </xf>
    <xf numFmtId="4" fontId="9" fillId="0" borderId="12" xfId="2" applyNumberFormat="1" applyFont="1" applyBorder="1" applyAlignment="1">
      <alignment horizontal="center" vertical="center" wrapText="1"/>
    </xf>
    <xf numFmtId="4" fontId="9" fillId="0" borderId="13" xfId="2" applyNumberFormat="1" applyFont="1" applyBorder="1" applyAlignment="1">
      <alignment horizontal="center" vertical="center" wrapText="1"/>
    </xf>
    <xf numFmtId="4" fontId="9" fillId="0" borderId="14" xfId="2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colors>
    <mruColors>
      <color rgb="FFCCFF99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P65"/>
  <sheetViews>
    <sheetView workbookViewId="0">
      <selection activeCell="B20" sqref="B20"/>
    </sheetView>
  </sheetViews>
  <sheetFormatPr defaultRowHeight="15" x14ac:dyDescent="0.25"/>
  <cols>
    <col min="1" max="1" width="33.140625" customWidth="1"/>
    <col min="2" max="2" width="19.85546875" style="7" customWidth="1"/>
    <col min="3" max="3" width="24.7109375" style="7" customWidth="1"/>
    <col min="4" max="7" width="19.85546875" style="7" customWidth="1"/>
    <col min="9" max="14" width="28" customWidth="1"/>
    <col min="16" max="16" width="22.5703125" customWidth="1"/>
  </cols>
  <sheetData>
    <row r="1" spans="1:16" ht="30" x14ac:dyDescent="0.25">
      <c r="A1" s="5" t="s">
        <v>13</v>
      </c>
      <c r="B1" s="2" t="s">
        <v>14</v>
      </c>
      <c r="C1" s="2" t="s">
        <v>10</v>
      </c>
      <c r="D1" s="2" t="s">
        <v>11</v>
      </c>
      <c r="E1" s="2" t="s">
        <v>12</v>
      </c>
      <c r="F1" s="33" t="s">
        <v>133</v>
      </c>
      <c r="G1" s="33" t="s">
        <v>134</v>
      </c>
      <c r="I1" s="8" t="s">
        <v>172</v>
      </c>
      <c r="J1" s="8" t="s">
        <v>173</v>
      </c>
      <c r="K1" s="8" t="s">
        <v>180</v>
      </c>
      <c r="L1" s="33" t="s">
        <v>176</v>
      </c>
      <c r="M1" s="33" t="s">
        <v>178</v>
      </c>
      <c r="N1" s="33" t="s">
        <v>131</v>
      </c>
      <c r="P1" s="8" t="s">
        <v>114</v>
      </c>
    </row>
    <row r="2" spans="1:16" ht="30" x14ac:dyDescent="0.25">
      <c r="A2" s="4" t="s">
        <v>3</v>
      </c>
      <c r="B2" s="2"/>
      <c r="C2" s="2"/>
      <c r="D2" s="2"/>
      <c r="E2" s="2"/>
      <c r="F2" s="33"/>
      <c r="G2" s="33"/>
      <c r="I2" s="2" t="s">
        <v>57</v>
      </c>
      <c r="J2" s="33" t="s">
        <v>57</v>
      </c>
      <c r="K2" s="33" t="s">
        <v>57</v>
      </c>
      <c r="L2" s="33" t="s">
        <v>155</v>
      </c>
      <c r="M2" s="33" t="s">
        <v>177</v>
      </c>
      <c r="N2" s="33" t="s">
        <v>127</v>
      </c>
      <c r="P2" s="2" t="s">
        <v>115</v>
      </c>
    </row>
    <row r="3" spans="1:16" ht="60" x14ac:dyDescent="0.25">
      <c r="A3" s="6">
        <v>1</v>
      </c>
      <c r="B3" s="2" t="s">
        <v>15</v>
      </c>
      <c r="C3" s="2" t="s">
        <v>18</v>
      </c>
      <c r="D3" s="2" t="s">
        <v>20</v>
      </c>
      <c r="E3" s="2" t="s">
        <v>24</v>
      </c>
      <c r="F3" s="33" t="s">
        <v>136</v>
      </c>
      <c r="G3" s="33" t="s">
        <v>227</v>
      </c>
      <c r="I3" s="2" t="s">
        <v>58</v>
      </c>
      <c r="J3" s="33" t="s">
        <v>174</v>
      </c>
      <c r="K3" s="33" t="s">
        <v>58</v>
      </c>
      <c r="L3" s="33" t="s">
        <v>156</v>
      </c>
      <c r="M3" s="33" t="s">
        <v>126</v>
      </c>
      <c r="N3" s="33" t="s">
        <v>179</v>
      </c>
      <c r="P3" s="2" t="s">
        <v>116</v>
      </c>
    </row>
    <row r="4" spans="1:16" ht="45" x14ac:dyDescent="0.25">
      <c r="A4" s="6">
        <v>2</v>
      </c>
      <c r="B4" s="2" t="s">
        <v>16</v>
      </c>
      <c r="C4" s="2" t="s">
        <v>19</v>
      </c>
      <c r="D4" s="2" t="s">
        <v>21</v>
      </c>
      <c r="E4" s="2" t="s">
        <v>25</v>
      </c>
      <c r="F4" s="33" t="s">
        <v>137</v>
      </c>
      <c r="G4" s="33" t="s">
        <v>135</v>
      </c>
      <c r="I4" s="2" t="s">
        <v>171</v>
      </c>
      <c r="J4" s="33" t="s">
        <v>175</v>
      </c>
      <c r="K4" s="33" t="s">
        <v>59</v>
      </c>
      <c r="L4" s="33" t="s">
        <v>126</v>
      </c>
      <c r="M4" s="51"/>
      <c r="N4" s="33" t="s">
        <v>128</v>
      </c>
      <c r="P4" s="2" t="s">
        <v>117</v>
      </c>
    </row>
    <row r="5" spans="1:16" ht="45" x14ac:dyDescent="0.25">
      <c r="A5" s="6">
        <v>3</v>
      </c>
      <c r="B5" s="2" t="s">
        <v>17</v>
      </c>
      <c r="C5" s="2"/>
      <c r="D5" s="2" t="s">
        <v>22</v>
      </c>
      <c r="E5" s="2" t="s">
        <v>26</v>
      </c>
      <c r="F5" s="33"/>
      <c r="G5" s="33" t="s">
        <v>1</v>
      </c>
      <c r="I5" s="2" t="s">
        <v>60</v>
      </c>
      <c r="J5" s="33" t="s">
        <v>171</v>
      </c>
      <c r="K5" s="33" t="s">
        <v>60</v>
      </c>
      <c r="L5" s="33" t="s">
        <v>157</v>
      </c>
      <c r="M5" s="52"/>
      <c r="N5" s="33" t="s">
        <v>129</v>
      </c>
      <c r="P5" s="33" t="s">
        <v>170</v>
      </c>
    </row>
    <row r="6" spans="1:16" ht="45" x14ac:dyDescent="0.25">
      <c r="A6" s="6">
        <v>4</v>
      </c>
      <c r="B6" s="2"/>
      <c r="C6" s="2"/>
      <c r="D6" s="2" t="s">
        <v>23</v>
      </c>
      <c r="E6" s="2" t="s">
        <v>27</v>
      </c>
      <c r="F6" s="33"/>
      <c r="G6" s="33"/>
      <c r="J6" s="33" t="s">
        <v>60</v>
      </c>
      <c r="L6" s="33" t="s">
        <v>158</v>
      </c>
      <c r="M6" s="16"/>
      <c r="N6" s="33" t="s">
        <v>130</v>
      </c>
    </row>
    <row r="7" spans="1:16" ht="45" x14ac:dyDescent="0.25">
      <c r="A7" s="6">
        <v>5</v>
      </c>
      <c r="B7" s="2"/>
      <c r="C7" s="2"/>
      <c r="D7" s="2"/>
      <c r="E7" s="2" t="s">
        <v>28</v>
      </c>
      <c r="F7" s="33"/>
      <c r="G7" s="33"/>
      <c r="L7" s="33" t="s">
        <v>159</v>
      </c>
      <c r="M7" s="16"/>
    </row>
    <row r="8" spans="1:16" ht="30" x14ac:dyDescent="0.25">
      <c r="A8" s="6">
        <v>6</v>
      </c>
      <c r="B8" s="2"/>
      <c r="C8" s="2"/>
      <c r="D8" s="2"/>
      <c r="E8" s="2" t="s">
        <v>29</v>
      </c>
      <c r="F8" s="33"/>
      <c r="G8" s="33"/>
    </row>
    <row r="9" spans="1:16" x14ac:dyDescent="0.25">
      <c r="A9" s="4" t="s">
        <v>4</v>
      </c>
      <c r="B9" s="2"/>
      <c r="C9" s="2"/>
      <c r="D9" s="2"/>
      <c r="E9" s="2"/>
      <c r="F9" s="33"/>
      <c r="G9" s="33"/>
    </row>
    <row r="10" spans="1:16" ht="105" x14ac:dyDescent="0.25">
      <c r="A10" s="6">
        <v>1</v>
      </c>
      <c r="B10" s="2" t="s">
        <v>30</v>
      </c>
      <c r="C10" s="2" t="s">
        <v>37</v>
      </c>
      <c r="D10" s="33" t="s">
        <v>226</v>
      </c>
      <c r="E10" s="2" t="s">
        <v>24</v>
      </c>
      <c r="F10" s="33" t="s">
        <v>146</v>
      </c>
      <c r="G10" s="33"/>
    </row>
    <row r="11" spans="1:16" ht="105" x14ac:dyDescent="0.25">
      <c r="A11" s="6">
        <v>2</v>
      </c>
      <c r="B11" s="2" t="s">
        <v>31</v>
      </c>
      <c r="C11" s="2" t="s">
        <v>36</v>
      </c>
      <c r="D11" s="2" t="s">
        <v>38</v>
      </c>
      <c r="E11" s="2" t="s">
        <v>25</v>
      </c>
      <c r="F11" s="33" t="s">
        <v>147</v>
      </c>
      <c r="G11" s="33"/>
    </row>
    <row r="12" spans="1:16" ht="105" x14ac:dyDescent="0.25">
      <c r="A12" s="6">
        <v>3</v>
      </c>
      <c r="B12" s="2" t="s">
        <v>32</v>
      </c>
      <c r="C12" s="2"/>
      <c r="D12" s="2"/>
      <c r="E12" s="2" t="s">
        <v>26</v>
      </c>
      <c r="F12" s="33" t="s">
        <v>148</v>
      </c>
      <c r="G12" s="33"/>
    </row>
    <row r="13" spans="1:16" ht="105" x14ac:dyDescent="0.25">
      <c r="A13" s="6">
        <v>4</v>
      </c>
      <c r="B13" s="2" t="s">
        <v>35</v>
      </c>
      <c r="C13" s="2"/>
      <c r="D13" s="2"/>
      <c r="E13" s="2" t="s">
        <v>181</v>
      </c>
      <c r="F13" s="33" t="s">
        <v>149</v>
      </c>
      <c r="G13" s="33"/>
    </row>
    <row r="14" spans="1:16" ht="120" x14ac:dyDescent="0.25">
      <c r="A14" s="6">
        <v>5</v>
      </c>
      <c r="B14" s="2" t="s">
        <v>33</v>
      </c>
      <c r="C14" s="2"/>
      <c r="D14" s="2"/>
      <c r="E14" s="2" t="s">
        <v>182</v>
      </c>
      <c r="F14" s="33" t="s">
        <v>150</v>
      </c>
      <c r="G14" s="33"/>
    </row>
    <row r="15" spans="1:16" ht="45" x14ac:dyDescent="0.25">
      <c r="A15" s="6">
        <v>6</v>
      </c>
      <c r="B15" s="2" t="s">
        <v>34</v>
      </c>
      <c r="C15" s="2"/>
      <c r="D15" s="2"/>
      <c r="E15" s="33" t="s">
        <v>183</v>
      </c>
      <c r="F15" s="33"/>
      <c r="G15" s="33"/>
    </row>
    <row r="16" spans="1:16" ht="45" x14ac:dyDescent="0.25">
      <c r="A16" s="6">
        <v>7</v>
      </c>
      <c r="B16" s="33"/>
      <c r="C16" s="33"/>
      <c r="D16" s="33"/>
      <c r="E16" s="33" t="s">
        <v>184</v>
      </c>
      <c r="F16" s="33"/>
      <c r="G16" s="33"/>
    </row>
    <row r="17" spans="1:7" ht="45" x14ac:dyDescent="0.25">
      <c r="A17" s="6">
        <v>8</v>
      </c>
      <c r="B17" s="33"/>
      <c r="C17" s="33"/>
      <c r="D17" s="33"/>
      <c r="E17" s="33" t="s">
        <v>28</v>
      </c>
      <c r="F17" s="33"/>
      <c r="G17" s="33"/>
    </row>
    <row r="18" spans="1:7" ht="30" x14ac:dyDescent="0.25">
      <c r="A18" s="6">
        <v>9</v>
      </c>
      <c r="B18" s="33"/>
      <c r="C18" s="33"/>
      <c r="D18" s="33"/>
      <c r="E18" s="33" t="s">
        <v>29</v>
      </c>
      <c r="F18" s="33"/>
      <c r="G18" s="33"/>
    </row>
    <row r="19" spans="1:7" ht="30" x14ac:dyDescent="0.25">
      <c r="A19" s="4" t="s">
        <v>5</v>
      </c>
      <c r="B19" s="2"/>
      <c r="C19" s="2"/>
      <c r="D19" s="2"/>
      <c r="E19" s="2"/>
      <c r="F19" s="33"/>
      <c r="G19" s="33"/>
    </row>
    <row r="20" spans="1:7" ht="90" x14ac:dyDescent="0.25">
      <c r="A20" s="6">
        <v>1</v>
      </c>
      <c r="B20" s="2" t="s">
        <v>39</v>
      </c>
      <c r="C20" s="2" t="s">
        <v>40</v>
      </c>
      <c r="D20" s="33" t="s">
        <v>231</v>
      </c>
      <c r="E20" s="2"/>
      <c r="F20" s="33"/>
      <c r="G20" s="33"/>
    </row>
    <row r="21" spans="1:7" ht="90" x14ac:dyDescent="0.25">
      <c r="A21" s="6">
        <v>2</v>
      </c>
      <c r="B21" s="33" t="s">
        <v>151</v>
      </c>
      <c r="C21" s="2" t="s">
        <v>41</v>
      </c>
      <c r="D21" s="33" t="s">
        <v>230</v>
      </c>
      <c r="E21" s="2"/>
      <c r="F21" s="33"/>
      <c r="G21" s="33"/>
    </row>
    <row r="22" spans="1:7" ht="150" x14ac:dyDescent="0.25">
      <c r="A22" s="6">
        <v>3</v>
      </c>
      <c r="B22" s="33" t="s">
        <v>152</v>
      </c>
      <c r="C22" s="2" t="s">
        <v>42</v>
      </c>
      <c r="D22" s="33" t="s">
        <v>229</v>
      </c>
      <c r="E22" s="2"/>
      <c r="F22" s="33"/>
      <c r="G22" s="33"/>
    </row>
    <row r="23" spans="1:7" ht="120" x14ac:dyDescent="0.25">
      <c r="A23" s="6">
        <v>4</v>
      </c>
      <c r="B23" s="33" t="s">
        <v>232</v>
      </c>
      <c r="C23" s="2" t="s">
        <v>43</v>
      </c>
      <c r="D23" s="33" t="s">
        <v>228</v>
      </c>
      <c r="E23" s="2"/>
      <c r="F23" s="33"/>
      <c r="G23" s="33"/>
    </row>
    <row r="24" spans="1:7" ht="75" x14ac:dyDescent="0.25">
      <c r="A24" s="6">
        <v>5</v>
      </c>
      <c r="B24" s="33" t="s">
        <v>154</v>
      </c>
      <c r="C24" s="2" t="s">
        <v>44</v>
      </c>
      <c r="D24" s="33" t="s">
        <v>1</v>
      </c>
      <c r="E24" s="2"/>
      <c r="F24" s="33"/>
      <c r="G24" s="33"/>
    </row>
    <row r="25" spans="1:7" ht="30" x14ac:dyDescent="0.25">
      <c r="A25" s="6">
        <v>6</v>
      </c>
      <c r="B25" s="2" t="s">
        <v>153</v>
      </c>
      <c r="C25" s="33"/>
      <c r="D25" s="33"/>
      <c r="E25" s="33"/>
      <c r="F25" s="33"/>
      <c r="G25" s="33"/>
    </row>
    <row r="26" spans="1:7" ht="105" x14ac:dyDescent="0.25">
      <c r="A26" s="4" t="s">
        <v>6</v>
      </c>
      <c r="B26" s="2"/>
      <c r="C26" s="2"/>
      <c r="D26" s="2"/>
      <c r="E26" s="2"/>
      <c r="F26" s="33"/>
      <c r="G26" s="33"/>
    </row>
    <row r="27" spans="1:7" ht="90" x14ac:dyDescent="0.25">
      <c r="A27" s="6">
        <v>1</v>
      </c>
      <c r="B27" s="2" t="s">
        <v>46</v>
      </c>
      <c r="C27" s="2" t="s">
        <v>47</v>
      </c>
      <c r="D27" s="33" t="s">
        <v>48</v>
      </c>
      <c r="E27" s="33" t="s">
        <v>233</v>
      </c>
      <c r="F27" s="33"/>
      <c r="G27" s="33"/>
    </row>
    <row r="28" spans="1:7" ht="30" x14ac:dyDescent="0.25">
      <c r="A28" s="6">
        <v>2</v>
      </c>
      <c r="B28" s="2"/>
      <c r="C28" s="33" t="s">
        <v>45</v>
      </c>
      <c r="D28" s="33" t="s">
        <v>49</v>
      </c>
      <c r="E28" s="33" t="s">
        <v>234</v>
      </c>
      <c r="F28" s="33"/>
      <c r="G28" s="33"/>
    </row>
    <row r="29" spans="1:7" ht="30" x14ac:dyDescent="0.25">
      <c r="A29" s="6">
        <v>3</v>
      </c>
      <c r="B29" s="2"/>
      <c r="C29" s="2"/>
      <c r="D29" s="33" t="s">
        <v>50</v>
      </c>
      <c r="E29" s="33" t="s">
        <v>161</v>
      </c>
      <c r="F29" s="33"/>
      <c r="G29" s="33"/>
    </row>
    <row r="30" spans="1:7" ht="30" x14ac:dyDescent="0.25">
      <c r="A30" s="6">
        <v>4</v>
      </c>
      <c r="B30" s="2"/>
      <c r="C30" s="2"/>
      <c r="D30" s="33" t="s">
        <v>185</v>
      </c>
      <c r="E30" s="2"/>
      <c r="F30" s="33"/>
      <c r="G30" s="33"/>
    </row>
    <row r="31" spans="1:7" ht="30" x14ac:dyDescent="0.25">
      <c r="A31" s="6">
        <v>5</v>
      </c>
      <c r="B31" s="2"/>
      <c r="C31" s="2"/>
      <c r="D31" s="33" t="s">
        <v>162</v>
      </c>
      <c r="E31" s="2"/>
      <c r="F31" s="33"/>
      <c r="G31" s="33"/>
    </row>
    <row r="32" spans="1:7" ht="30" x14ac:dyDescent="0.25">
      <c r="A32" s="6">
        <v>6</v>
      </c>
      <c r="B32" s="33"/>
      <c r="C32" s="33"/>
      <c r="D32" s="33" t="s">
        <v>163</v>
      </c>
      <c r="E32" s="33"/>
      <c r="F32" s="33"/>
      <c r="G32" s="33"/>
    </row>
    <row r="33" spans="1:7" ht="30" x14ac:dyDescent="0.25">
      <c r="A33" s="6">
        <v>7</v>
      </c>
      <c r="B33" s="33"/>
      <c r="C33" s="33"/>
      <c r="D33" s="33" t="s">
        <v>164</v>
      </c>
      <c r="E33" s="33"/>
      <c r="F33" s="33"/>
      <c r="G33" s="33"/>
    </row>
    <row r="34" spans="1:7" ht="30" x14ac:dyDescent="0.25">
      <c r="A34" s="6">
        <v>8</v>
      </c>
      <c r="B34" s="33"/>
      <c r="C34" s="33"/>
      <c r="D34" s="33" t="s">
        <v>165</v>
      </c>
      <c r="E34" s="33"/>
      <c r="F34" s="33"/>
      <c r="G34" s="33"/>
    </row>
    <row r="35" spans="1:7" ht="30" x14ac:dyDescent="0.25">
      <c r="A35" s="6">
        <v>9</v>
      </c>
      <c r="B35" s="33"/>
      <c r="C35" s="33"/>
      <c r="D35" s="33" t="s">
        <v>166</v>
      </c>
      <c r="E35" s="33"/>
      <c r="F35" s="33"/>
      <c r="G35" s="33"/>
    </row>
    <row r="36" spans="1:7" ht="30" x14ac:dyDescent="0.25">
      <c r="A36" s="6">
        <v>10</v>
      </c>
      <c r="B36" s="33"/>
      <c r="C36" s="33"/>
      <c r="D36" s="33" t="s">
        <v>167</v>
      </c>
      <c r="E36" s="33"/>
      <c r="F36" s="33"/>
      <c r="G36" s="33"/>
    </row>
    <row r="37" spans="1:7" ht="30" x14ac:dyDescent="0.25">
      <c r="A37" s="6">
        <v>11</v>
      </c>
      <c r="B37" s="33"/>
      <c r="C37" s="33"/>
      <c r="D37" s="33" t="s">
        <v>168</v>
      </c>
      <c r="E37" s="33"/>
      <c r="F37" s="33"/>
      <c r="G37" s="33"/>
    </row>
    <row r="38" spans="1:7" x14ac:dyDescent="0.25">
      <c r="A38" s="6">
        <v>12</v>
      </c>
      <c r="B38" s="2"/>
      <c r="C38" s="2"/>
      <c r="D38" s="33" t="s">
        <v>160</v>
      </c>
      <c r="E38" s="2"/>
      <c r="F38" s="33"/>
      <c r="G38" s="33"/>
    </row>
    <row r="39" spans="1:7" ht="75" x14ac:dyDescent="0.25">
      <c r="A39" s="4" t="s">
        <v>7</v>
      </c>
      <c r="B39" s="2"/>
      <c r="C39" s="2"/>
      <c r="D39" s="2"/>
      <c r="E39" s="2"/>
      <c r="F39" s="33"/>
      <c r="G39" s="33"/>
    </row>
    <row r="40" spans="1:7" ht="45" x14ac:dyDescent="0.25">
      <c r="A40" s="6">
        <v>1</v>
      </c>
      <c r="B40" s="2" t="s">
        <v>51</v>
      </c>
      <c r="C40" s="2" t="s">
        <v>47</v>
      </c>
      <c r="D40" s="2" t="s">
        <v>48</v>
      </c>
      <c r="E40" s="2"/>
      <c r="F40" s="33"/>
      <c r="G40" s="33"/>
    </row>
    <row r="41" spans="1:7" ht="30" x14ac:dyDescent="0.25">
      <c r="A41" s="6">
        <v>2</v>
      </c>
      <c r="B41" s="2"/>
      <c r="C41" s="33" t="s">
        <v>45</v>
      </c>
      <c r="D41" s="2" t="s">
        <v>49</v>
      </c>
      <c r="E41" s="2"/>
      <c r="F41" s="33"/>
      <c r="G41" s="33"/>
    </row>
    <row r="42" spans="1:7" ht="30" x14ac:dyDescent="0.25">
      <c r="A42" s="6">
        <v>3</v>
      </c>
      <c r="B42" s="2"/>
      <c r="C42" s="2"/>
      <c r="D42" s="2" t="s">
        <v>50</v>
      </c>
      <c r="E42" s="2"/>
      <c r="F42" s="33"/>
      <c r="G42" s="33"/>
    </row>
    <row r="43" spans="1:7" ht="30" x14ac:dyDescent="0.25">
      <c r="A43" s="6">
        <v>4</v>
      </c>
      <c r="B43" s="2"/>
      <c r="C43" s="2"/>
      <c r="D43" s="31" t="s">
        <v>185</v>
      </c>
      <c r="E43" s="2"/>
      <c r="F43" s="33"/>
      <c r="G43" s="33"/>
    </row>
    <row r="44" spans="1:7" ht="30" x14ac:dyDescent="0.25">
      <c r="A44" s="6">
        <v>5</v>
      </c>
      <c r="B44" s="2"/>
      <c r="C44" s="2"/>
      <c r="D44" s="2" t="s">
        <v>162</v>
      </c>
      <c r="E44" s="2"/>
      <c r="F44" s="33"/>
      <c r="G44" s="33"/>
    </row>
    <row r="45" spans="1:7" ht="30" x14ac:dyDescent="0.25">
      <c r="A45" s="6">
        <v>6</v>
      </c>
      <c r="B45" s="33"/>
      <c r="C45" s="33"/>
      <c r="D45" s="33" t="s">
        <v>163</v>
      </c>
      <c r="E45" s="33"/>
      <c r="F45" s="33"/>
      <c r="G45" s="33"/>
    </row>
    <row r="46" spans="1:7" ht="30" x14ac:dyDescent="0.25">
      <c r="A46" s="6">
        <v>7</v>
      </c>
      <c r="B46" s="33"/>
      <c r="C46" s="33"/>
      <c r="D46" s="33" t="s">
        <v>164</v>
      </c>
      <c r="E46" s="33"/>
      <c r="F46" s="33"/>
      <c r="G46" s="33"/>
    </row>
    <row r="47" spans="1:7" ht="30" x14ac:dyDescent="0.25">
      <c r="A47" s="6">
        <v>8</v>
      </c>
      <c r="B47" s="33"/>
      <c r="C47" s="33"/>
      <c r="D47" s="33" t="s">
        <v>165</v>
      </c>
      <c r="E47" s="33"/>
      <c r="F47" s="33"/>
      <c r="G47" s="33"/>
    </row>
    <row r="48" spans="1:7" ht="30" x14ac:dyDescent="0.25">
      <c r="A48" s="6">
        <v>9</v>
      </c>
      <c r="B48" s="33"/>
      <c r="C48" s="33"/>
      <c r="D48" s="33" t="s">
        <v>166</v>
      </c>
      <c r="E48" s="33"/>
      <c r="F48" s="33"/>
      <c r="G48" s="33"/>
    </row>
    <row r="49" spans="1:7" ht="30" x14ac:dyDescent="0.25">
      <c r="A49" s="6">
        <v>10</v>
      </c>
      <c r="B49" s="33"/>
      <c r="C49" s="33"/>
      <c r="D49" s="33" t="s">
        <v>167</v>
      </c>
      <c r="E49" s="33"/>
      <c r="F49" s="33"/>
      <c r="G49" s="33"/>
    </row>
    <row r="50" spans="1:7" x14ac:dyDescent="0.25">
      <c r="A50" s="6">
        <v>11</v>
      </c>
      <c r="B50" s="33"/>
      <c r="C50" s="33"/>
      <c r="D50" s="33" t="s">
        <v>169</v>
      </c>
      <c r="E50" s="33"/>
      <c r="F50" s="33"/>
      <c r="G50" s="33"/>
    </row>
    <row r="51" spans="1:7" ht="45" x14ac:dyDescent="0.25">
      <c r="A51" s="4" t="s">
        <v>8</v>
      </c>
      <c r="B51" s="2"/>
      <c r="C51" s="2"/>
      <c r="D51" s="2"/>
      <c r="E51" s="2"/>
      <c r="F51" s="33"/>
      <c r="G51" s="33"/>
    </row>
    <row r="52" spans="1:7" ht="30" x14ac:dyDescent="0.25">
      <c r="A52" s="6">
        <v>1</v>
      </c>
      <c r="B52" s="2" t="s">
        <v>47</v>
      </c>
      <c r="C52" s="2" t="s">
        <v>186</v>
      </c>
      <c r="D52" s="2"/>
      <c r="E52" s="2"/>
      <c r="F52" s="33"/>
      <c r="G52" s="33"/>
    </row>
    <row r="53" spans="1:7" ht="30" x14ac:dyDescent="0.25">
      <c r="A53" s="6">
        <v>2</v>
      </c>
      <c r="B53" s="2" t="s">
        <v>45</v>
      </c>
      <c r="C53" s="2" t="s">
        <v>187</v>
      </c>
      <c r="D53" s="2"/>
      <c r="E53" s="2"/>
      <c r="F53" s="33"/>
      <c r="G53" s="33"/>
    </row>
    <row r="54" spans="1:7" ht="30" x14ac:dyDescent="0.25">
      <c r="A54" s="6">
        <v>3</v>
      </c>
      <c r="B54" s="33"/>
      <c r="C54" s="33" t="s">
        <v>188</v>
      </c>
      <c r="D54" s="33"/>
      <c r="E54" s="33"/>
      <c r="F54" s="33"/>
      <c r="G54" s="33"/>
    </row>
    <row r="55" spans="1:7" ht="30" x14ac:dyDescent="0.25">
      <c r="A55" s="6">
        <v>4</v>
      </c>
      <c r="B55" s="33"/>
      <c r="C55" s="33" t="s">
        <v>189</v>
      </c>
      <c r="D55" s="33"/>
      <c r="E55" s="33"/>
      <c r="F55" s="33"/>
      <c r="G55" s="33"/>
    </row>
    <row r="56" spans="1:7" ht="30" x14ac:dyDescent="0.25">
      <c r="A56" s="6">
        <v>5</v>
      </c>
      <c r="B56" s="33"/>
      <c r="C56" s="33" t="s">
        <v>190</v>
      </c>
      <c r="D56" s="33"/>
      <c r="E56" s="33"/>
      <c r="F56" s="33"/>
      <c r="G56" s="33"/>
    </row>
    <row r="57" spans="1:7" ht="30" x14ac:dyDescent="0.25">
      <c r="A57" s="6">
        <v>6</v>
      </c>
      <c r="B57" s="33"/>
      <c r="C57" s="33" t="s">
        <v>191</v>
      </c>
      <c r="D57" s="33"/>
      <c r="E57" s="33"/>
      <c r="F57" s="33"/>
      <c r="G57" s="33"/>
    </row>
    <row r="58" spans="1:7" ht="30" x14ac:dyDescent="0.25">
      <c r="A58" s="6">
        <v>7</v>
      </c>
      <c r="B58" s="33"/>
      <c r="C58" s="33" t="s">
        <v>192</v>
      </c>
      <c r="D58" s="33"/>
      <c r="E58" s="33"/>
      <c r="F58" s="33"/>
      <c r="G58" s="33"/>
    </row>
    <row r="59" spans="1:7" ht="30" x14ac:dyDescent="0.25">
      <c r="A59" s="6">
        <v>8</v>
      </c>
      <c r="B59" s="33"/>
      <c r="C59" s="33" t="s">
        <v>193</v>
      </c>
      <c r="D59" s="33"/>
      <c r="E59" s="33"/>
      <c r="F59" s="33"/>
      <c r="G59" s="33"/>
    </row>
    <row r="60" spans="1:7" ht="30" x14ac:dyDescent="0.25">
      <c r="A60" s="6">
        <v>9</v>
      </c>
      <c r="B60" s="33"/>
      <c r="C60" s="33" t="s">
        <v>194</v>
      </c>
      <c r="D60" s="33"/>
      <c r="E60" s="33"/>
      <c r="F60" s="33"/>
      <c r="G60" s="33"/>
    </row>
    <row r="61" spans="1:7" x14ac:dyDescent="0.25">
      <c r="A61" s="6">
        <v>10</v>
      </c>
      <c r="B61" s="33"/>
      <c r="C61" s="33" t="s">
        <v>195</v>
      </c>
      <c r="D61" s="33"/>
      <c r="E61" s="33"/>
      <c r="F61" s="33"/>
      <c r="G61" s="33"/>
    </row>
    <row r="62" spans="1:7" ht="60" x14ac:dyDescent="0.25">
      <c r="A62" s="4" t="s">
        <v>9</v>
      </c>
      <c r="B62" s="2"/>
      <c r="C62" s="2"/>
      <c r="D62" s="2"/>
      <c r="E62" s="2"/>
      <c r="F62" s="33"/>
      <c r="G62" s="33"/>
    </row>
    <row r="63" spans="1:7" x14ac:dyDescent="0.25">
      <c r="A63" s="6">
        <v>1</v>
      </c>
      <c r="B63" s="2" t="s">
        <v>52</v>
      </c>
      <c r="C63" s="2" t="s">
        <v>54</v>
      </c>
      <c r="D63" s="2"/>
      <c r="E63" s="2"/>
      <c r="F63" s="33"/>
      <c r="G63" s="33"/>
    </row>
    <row r="64" spans="1:7" ht="30" x14ac:dyDescent="0.25">
      <c r="A64" s="6">
        <v>2</v>
      </c>
      <c r="B64" s="2" t="s">
        <v>53</v>
      </c>
      <c r="C64" s="2" t="s">
        <v>55</v>
      </c>
      <c r="D64" s="2"/>
      <c r="E64" s="2"/>
      <c r="F64" s="33"/>
      <c r="G64" s="33"/>
    </row>
    <row r="65" spans="1:7" x14ac:dyDescent="0.25">
      <c r="A65" s="6">
        <v>3</v>
      </c>
      <c r="B65" s="2"/>
      <c r="C65" s="2" t="s">
        <v>56</v>
      </c>
      <c r="D65" s="2"/>
      <c r="E65" s="2"/>
      <c r="F65" s="33"/>
      <c r="G65" s="33"/>
    </row>
  </sheetData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theme="9" tint="0.79998168889431442"/>
    <pageSetUpPr fitToPage="1"/>
  </sheetPr>
  <dimension ref="A1:AD49"/>
  <sheetViews>
    <sheetView view="pageBreakPreview" zoomScale="70" zoomScaleNormal="100" zoomScaleSheetLayoutView="70" workbookViewId="0">
      <selection activeCell="Q49" sqref="Q49"/>
    </sheetView>
  </sheetViews>
  <sheetFormatPr defaultRowHeight="15" x14ac:dyDescent="0.25"/>
  <cols>
    <col min="1" max="1" width="59" customWidth="1"/>
    <col min="2" max="2" width="22.85546875" customWidth="1"/>
    <col min="3" max="3" width="27" customWidth="1"/>
    <col min="4" max="4" width="30.28515625" customWidth="1"/>
    <col min="5" max="5" width="26.7109375" customWidth="1"/>
    <col min="6" max="12" width="17.7109375" customWidth="1"/>
    <col min="13" max="13" width="12.7109375" customWidth="1"/>
    <col min="14" max="14" width="14.140625" customWidth="1"/>
    <col min="15" max="15" width="18.42578125" customWidth="1"/>
    <col min="16" max="16" width="19" customWidth="1"/>
    <col min="17" max="17" width="24.28515625" customWidth="1"/>
    <col min="18" max="18" width="12.140625" customWidth="1"/>
    <col min="20" max="20" width="13.42578125" customWidth="1"/>
    <col min="21" max="24" width="12.85546875" customWidth="1"/>
    <col min="25" max="27" width="20.85546875" customWidth="1"/>
    <col min="28" max="30" width="15.28515625" customWidth="1"/>
  </cols>
  <sheetData>
    <row r="1" spans="1:30" ht="24.7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" t="s">
        <v>72</v>
      </c>
    </row>
    <row r="2" spans="1:30" ht="56.25" customHeight="1" x14ac:dyDescent="0.25">
      <c r="A2" s="90" t="s">
        <v>236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30" ht="157.5" customHeight="1" x14ac:dyDescent="0.25">
      <c r="A3" s="2" t="s">
        <v>0</v>
      </c>
      <c r="B3" s="2" t="s">
        <v>144</v>
      </c>
      <c r="C3" s="2" t="s">
        <v>145</v>
      </c>
      <c r="D3" s="2" t="s">
        <v>258</v>
      </c>
      <c r="E3" s="2" t="s">
        <v>257</v>
      </c>
      <c r="F3" s="2" t="s">
        <v>138</v>
      </c>
      <c r="G3" s="2" t="s">
        <v>139</v>
      </c>
      <c r="H3" s="2" t="s">
        <v>140</v>
      </c>
      <c r="I3" s="2" t="s">
        <v>141</v>
      </c>
      <c r="J3" s="33" t="s">
        <v>142</v>
      </c>
      <c r="K3" s="33" t="s">
        <v>143</v>
      </c>
      <c r="L3" s="2" t="s">
        <v>121</v>
      </c>
      <c r="M3" s="2" t="s">
        <v>122</v>
      </c>
      <c r="N3" s="2" t="s">
        <v>123</v>
      </c>
      <c r="O3" s="2" t="s">
        <v>196</v>
      </c>
      <c r="P3" s="31" t="s">
        <v>259</v>
      </c>
      <c r="Q3" s="2" t="s">
        <v>118</v>
      </c>
      <c r="U3" s="89"/>
      <c r="V3" s="89"/>
      <c r="W3" s="89"/>
      <c r="X3" s="89"/>
      <c r="Y3" s="14"/>
      <c r="Z3" s="14"/>
      <c r="AA3" s="14"/>
      <c r="AB3" s="14"/>
      <c r="AC3" s="14"/>
      <c r="AD3" s="14"/>
    </row>
    <row r="4" spans="1:30" ht="15" customHeight="1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3">
        <v>17</v>
      </c>
      <c r="U4" s="15"/>
      <c r="V4" s="15"/>
      <c r="W4" s="15"/>
      <c r="X4" s="15"/>
      <c r="Y4" s="15"/>
      <c r="Z4" s="15"/>
      <c r="AA4" s="14"/>
      <c r="AB4" s="16"/>
      <c r="AC4" s="16"/>
      <c r="AD4" s="16"/>
    </row>
    <row r="5" spans="1:30" ht="27" customHeight="1" x14ac:dyDescent="0.25">
      <c r="A5" s="35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  <c r="U5" s="15"/>
      <c r="V5" s="15"/>
      <c r="W5" s="15"/>
      <c r="X5" s="15"/>
      <c r="Y5" s="15"/>
      <c r="Z5" s="15"/>
      <c r="AA5" s="14"/>
      <c r="AB5" s="16"/>
      <c r="AC5" s="16"/>
      <c r="AD5" s="16"/>
    </row>
    <row r="6" spans="1:30" ht="87" customHeight="1" x14ac:dyDescent="0.25">
      <c r="A6" s="13" t="s">
        <v>442</v>
      </c>
      <c r="B6" s="13" t="s">
        <v>115</v>
      </c>
      <c r="C6" s="13" t="s">
        <v>282</v>
      </c>
      <c r="D6" s="13" t="s">
        <v>443</v>
      </c>
      <c r="E6" s="32" t="s">
        <v>444</v>
      </c>
      <c r="F6" s="9" t="s">
        <v>15</v>
      </c>
      <c r="G6" s="9" t="s">
        <v>18</v>
      </c>
      <c r="H6" s="9" t="s">
        <v>22</v>
      </c>
      <c r="I6" s="9" t="s">
        <v>25</v>
      </c>
      <c r="J6" s="9" t="s">
        <v>136</v>
      </c>
      <c r="K6" s="9" t="s">
        <v>1</v>
      </c>
      <c r="L6" s="9" t="s">
        <v>445</v>
      </c>
      <c r="M6" s="9">
        <v>2021</v>
      </c>
      <c r="N6" s="9" t="s">
        <v>57</v>
      </c>
      <c r="O6" s="10">
        <v>66</v>
      </c>
      <c r="P6" s="10">
        <v>15</v>
      </c>
      <c r="Q6" s="10">
        <v>52.923999999999999</v>
      </c>
    </row>
    <row r="7" spans="1:30" ht="18.75" hidden="1" customHeight="1" x14ac:dyDescent="0.25">
      <c r="A7" s="13" t="s">
        <v>2</v>
      </c>
      <c r="B7" s="13"/>
      <c r="C7" s="13"/>
      <c r="D7" s="13"/>
      <c r="E7" s="32"/>
      <c r="F7" s="9"/>
      <c r="G7" s="9"/>
      <c r="H7" s="9"/>
      <c r="I7" s="9"/>
      <c r="J7" s="9"/>
      <c r="K7" s="9"/>
      <c r="L7" s="9"/>
      <c r="M7" s="9">
        <v>2021</v>
      </c>
      <c r="N7" s="9"/>
      <c r="O7" s="10"/>
      <c r="P7" s="10"/>
      <c r="Q7" s="10"/>
    </row>
    <row r="8" spans="1:30" ht="18.75" hidden="1" customHeight="1" x14ac:dyDescent="0.25">
      <c r="A8" s="13" t="s">
        <v>2</v>
      </c>
      <c r="B8" s="13"/>
      <c r="C8" s="13"/>
      <c r="D8" s="13"/>
      <c r="E8" s="32"/>
      <c r="F8" s="9"/>
      <c r="G8" s="9"/>
      <c r="H8" s="9"/>
      <c r="I8" s="9"/>
      <c r="J8" s="9"/>
      <c r="K8" s="9"/>
      <c r="L8" s="9"/>
      <c r="M8" s="9">
        <v>2021</v>
      </c>
      <c r="N8" s="9"/>
      <c r="O8" s="10"/>
      <c r="P8" s="10"/>
      <c r="Q8" s="10"/>
    </row>
    <row r="9" spans="1:30" ht="18.75" hidden="1" customHeight="1" x14ac:dyDescent="0.25">
      <c r="A9" s="13" t="s">
        <v>2</v>
      </c>
      <c r="B9" s="13"/>
      <c r="C9" s="13"/>
      <c r="D9" s="13"/>
      <c r="E9" s="32"/>
      <c r="F9" s="9"/>
      <c r="G9" s="9"/>
      <c r="H9" s="9"/>
      <c r="I9" s="9"/>
      <c r="J9" s="9"/>
      <c r="K9" s="9"/>
      <c r="L9" s="9"/>
      <c r="M9" s="9">
        <v>2021</v>
      </c>
      <c r="N9" s="9"/>
      <c r="O9" s="10"/>
      <c r="P9" s="10"/>
      <c r="Q9" s="10"/>
    </row>
    <row r="10" spans="1:30" ht="18.75" hidden="1" customHeight="1" x14ac:dyDescent="0.25">
      <c r="A10" s="13" t="s">
        <v>2</v>
      </c>
      <c r="B10" s="13"/>
      <c r="C10" s="13"/>
      <c r="D10" s="13"/>
      <c r="E10" s="32"/>
      <c r="F10" s="9"/>
      <c r="G10" s="9"/>
      <c r="H10" s="9"/>
      <c r="I10" s="9"/>
      <c r="J10" s="9"/>
      <c r="K10" s="9"/>
      <c r="L10" s="9"/>
      <c r="M10" s="9">
        <v>2021</v>
      </c>
      <c r="N10" s="9"/>
      <c r="O10" s="10"/>
      <c r="P10" s="10"/>
      <c r="Q10" s="10"/>
    </row>
    <row r="11" spans="1:30" ht="27" customHeight="1" x14ac:dyDescent="0.25">
      <c r="A11" s="45" t="s">
        <v>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7"/>
    </row>
    <row r="12" spans="1:30" ht="58.5" customHeight="1" x14ac:dyDescent="0.25">
      <c r="A12" s="13" t="s">
        <v>446</v>
      </c>
      <c r="B12" s="13" t="s">
        <v>115</v>
      </c>
      <c r="C12" s="13" t="s">
        <v>468</v>
      </c>
      <c r="D12" s="13" t="s">
        <v>449</v>
      </c>
      <c r="E12" s="32" t="s">
        <v>470</v>
      </c>
      <c r="F12" s="9" t="s">
        <v>30</v>
      </c>
      <c r="G12" s="9" t="s">
        <v>36</v>
      </c>
      <c r="H12" s="9" t="s">
        <v>226</v>
      </c>
      <c r="I12" s="9" t="s">
        <v>25</v>
      </c>
      <c r="J12" s="9" t="s">
        <v>146</v>
      </c>
      <c r="K12" s="9" t="s">
        <v>1</v>
      </c>
      <c r="L12" s="9" t="s">
        <v>447</v>
      </c>
      <c r="M12" s="9">
        <v>2021</v>
      </c>
      <c r="N12" s="9" t="s">
        <v>57</v>
      </c>
      <c r="O12" s="10">
        <v>30</v>
      </c>
      <c r="P12" s="10">
        <v>15</v>
      </c>
      <c r="Q12" s="10">
        <v>37.756</v>
      </c>
    </row>
    <row r="13" spans="1:30" ht="18.75" hidden="1" customHeight="1" x14ac:dyDescent="0.25">
      <c r="A13" s="13" t="s">
        <v>2</v>
      </c>
      <c r="B13" s="13"/>
      <c r="C13" s="13"/>
      <c r="D13" s="13"/>
      <c r="E13" s="32"/>
      <c r="F13" s="9"/>
      <c r="G13" s="9"/>
      <c r="H13" s="9"/>
      <c r="I13" s="9"/>
      <c r="J13" s="9"/>
      <c r="K13" s="9" t="s">
        <v>1</v>
      </c>
      <c r="L13" s="9"/>
      <c r="M13" s="9">
        <v>2021</v>
      </c>
      <c r="N13" s="9"/>
      <c r="O13" s="10"/>
      <c r="P13" s="10"/>
      <c r="Q13" s="10"/>
    </row>
    <row r="14" spans="1:30" ht="18.75" hidden="1" customHeight="1" x14ac:dyDescent="0.25">
      <c r="A14" s="13" t="s">
        <v>2</v>
      </c>
      <c r="B14" s="13"/>
      <c r="C14" s="13"/>
      <c r="D14" s="13"/>
      <c r="E14" s="32"/>
      <c r="F14" s="9"/>
      <c r="G14" s="9"/>
      <c r="H14" s="9"/>
      <c r="I14" s="9"/>
      <c r="J14" s="9"/>
      <c r="K14" s="9" t="s">
        <v>1</v>
      </c>
      <c r="L14" s="9"/>
      <c r="M14" s="9">
        <v>2021</v>
      </c>
      <c r="N14" s="9"/>
      <c r="O14" s="10"/>
      <c r="P14" s="10"/>
      <c r="Q14" s="10"/>
    </row>
    <row r="15" spans="1:30" ht="18.75" hidden="1" customHeight="1" x14ac:dyDescent="0.25">
      <c r="A15" s="13" t="s">
        <v>2</v>
      </c>
      <c r="B15" s="13"/>
      <c r="C15" s="13"/>
      <c r="D15" s="13"/>
      <c r="E15" s="32"/>
      <c r="F15" s="9"/>
      <c r="G15" s="9"/>
      <c r="H15" s="9"/>
      <c r="I15" s="9"/>
      <c r="J15" s="9"/>
      <c r="K15" s="9" t="s">
        <v>1</v>
      </c>
      <c r="L15" s="9"/>
      <c r="M15" s="9">
        <v>2021</v>
      </c>
      <c r="N15" s="9"/>
      <c r="O15" s="10"/>
      <c r="P15" s="10"/>
      <c r="Q15" s="10"/>
    </row>
    <row r="16" spans="1:30" ht="18.75" hidden="1" customHeight="1" x14ac:dyDescent="0.25">
      <c r="A16" s="13" t="s">
        <v>2</v>
      </c>
      <c r="B16" s="13"/>
      <c r="C16" s="13"/>
      <c r="D16" s="13"/>
      <c r="E16" s="32"/>
      <c r="F16" s="9"/>
      <c r="G16" s="9"/>
      <c r="H16" s="9"/>
      <c r="I16" s="9"/>
      <c r="J16" s="9"/>
      <c r="K16" s="9" t="s">
        <v>1</v>
      </c>
      <c r="L16" s="9"/>
      <c r="M16" s="9">
        <v>2021</v>
      </c>
      <c r="N16" s="9"/>
      <c r="O16" s="10"/>
      <c r="P16" s="10"/>
      <c r="Q16" s="10"/>
    </row>
    <row r="17" spans="1:17" ht="27" hidden="1" customHeight="1" x14ac:dyDescent="0.25">
      <c r="A17" s="45" t="s">
        <v>5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7"/>
    </row>
    <row r="18" spans="1:17" ht="18.75" hidden="1" customHeight="1" x14ac:dyDescent="0.25">
      <c r="A18" s="13" t="s">
        <v>2</v>
      </c>
      <c r="B18" s="13"/>
      <c r="C18" s="13"/>
      <c r="D18" s="13"/>
      <c r="E18" s="32"/>
      <c r="F18" s="9"/>
      <c r="G18" s="9"/>
      <c r="H18" s="9"/>
      <c r="I18" s="9" t="s">
        <v>1</v>
      </c>
      <c r="J18" s="9" t="s">
        <v>1</v>
      </c>
      <c r="K18" s="9" t="s">
        <v>1</v>
      </c>
      <c r="L18" s="9"/>
      <c r="M18" s="9">
        <v>2021</v>
      </c>
      <c r="N18" s="9"/>
      <c r="O18" s="10" t="s">
        <v>1</v>
      </c>
      <c r="P18" s="10"/>
      <c r="Q18" s="10"/>
    </row>
    <row r="19" spans="1:17" ht="18.75" hidden="1" customHeight="1" x14ac:dyDescent="0.25">
      <c r="A19" s="13" t="s">
        <v>2</v>
      </c>
      <c r="B19" s="13"/>
      <c r="C19" s="13"/>
      <c r="D19" s="13"/>
      <c r="E19" s="32"/>
      <c r="F19" s="9"/>
      <c r="G19" s="9"/>
      <c r="H19" s="9"/>
      <c r="I19" s="9" t="s">
        <v>1</v>
      </c>
      <c r="J19" s="9" t="s">
        <v>1</v>
      </c>
      <c r="K19" s="9" t="s">
        <v>1</v>
      </c>
      <c r="L19" s="9"/>
      <c r="M19" s="9">
        <v>2021</v>
      </c>
      <c r="N19" s="9"/>
      <c r="O19" s="10" t="s">
        <v>1</v>
      </c>
      <c r="P19" s="10"/>
      <c r="Q19" s="10"/>
    </row>
    <row r="20" spans="1:17" ht="18.75" hidden="1" customHeight="1" x14ac:dyDescent="0.25">
      <c r="A20" s="13" t="s">
        <v>2</v>
      </c>
      <c r="B20" s="13"/>
      <c r="C20" s="13"/>
      <c r="D20" s="13"/>
      <c r="E20" s="32"/>
      <c r="F20" s="9"/>
      <c r="G20" s="9"/>
      <c r="H20" s="9"/>
      <c r="I20" s="9" t="s">
        <v>1</v>
      </c>
      <c r="J20" s="9" t="s">
        <v>1</v>
      </c>
      <c r="K20" s="9" t="s">
        <v>1</v>
      </c>
      <c r="L20" s="9"/>
      <c r="M20" s="9">
        <v>2021</v>
      </c>
      <c r="N20" s="9"/>
      <c r="O20" s="10" t="s">
        <v>1</v>
      </c>
      <c r="P20" s="10"/>
      <c r="Q20" s="10"/>
    </row>
    <row r="21" spans="1:17" ht="18.75" hidden="1" customHeight="1" x14ac:dyDescent="0.25">
      <c r="A21" s="13" t="s">
        <v>2</v>
      </c>
      <c r="B21" s="13"/>
      <c r="C21" s="13"/>
      <c r="D21" s="13"/>
      <c r="E21" s="32"/>
      <c r="F21" s="9"/>
      <c r="G21" s="9"/>
      <c r="H21" s="9"/>
      <c r="I21" s="9" t="s">
        <v>1</v>
      </c>
      <c r="J21" s="9" t="s">
        <v>1</v>
      </c>
      <c r="K21" s="9" t="s">
        <v>1</v>
      </c>
      <c r="L21" s="9"/>
      <c r="M21" s="9">
        <v>2021</v>
      </c>
      <c r="N21" s="9"/>
      <c r="O21" s="10" t="s">
        <v>1</v>
      </c>
      <c r="P21" s="10"/>
      <c r="Q21" s="10"/>
    </row>
    <row r="22" spans="1:17" ht="18.75" hidden="1" customHeight="1" x14ac:dyDescent="0.25">
      <c r="A22" s="13" t="s">
        <v>2</v>
      </c>
      <c r="B22" s="13"/>
      <c r="C22" s="13"/>
      <c r="D22" s="13"/>
      <c r="E22" s="32"/>
      <c r="F22" s="9"/>
      <c r="G22" s="9"/>
      <c r="H22" s="9"/>
      <c r="I22" s="9" t="s">
        <v>1</v>
      </c>
      <c r="J22" s="9" t="s">
        <v>1</v>
      </c>
      <c r="K22" s="9" t="s">
        <v>1</v>
      </c>
      <c r="L22" s="9"/>
      <c r="M22" s="9">
        <v>2021</v>
      </c>
      <c r="N22" s="9"/>
      <c r="O22" s="10" t="s">
        <v>1</v>
      </c>
      <c r="P22" s="10"/>
      <c r="Q22" s="10"/>
    </row>
    <row r="23" spans="1:17" ht="26.25" hidden="1" customHeight="1" x14ac:dyDescent="0.25">
      <c r="A23" s="45" t="s">
        <v>6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7"/>
    </row>
    <row r="24" spans="1:17" ht="18.75" hidden="1" customHeight="1" x14ac:dyDescent="0.25">
      <c r="A24" s="13" t="s">
        <v>2</v>
      </c>
      <c r="B24" s="13"/>
      <c r="C24" s="13"/>
      <c r="D24" s="13"/>
      <c r="E24" s="32"/>
      <c r="F24" s="9"/>
      <c r="G24" s="9"/>
      <c r="H24" s="9"/>
      <c r="I24" s="9"/>
      <c r="J24" s="9" t="s">
        <v>1</v>
      </c>
      <c r="K24" s="9" t="s">
        <v>1</v>
      </c>
      <c r="L24" s="9"/>
      <c r="M24" s="9">
        <v>2021</v>
      </c>
      <c r="N24" s="9"/>
      <c r="O24" s="10" t="s">
        <v>1</v>
      </c>
      <c r="P24" s="10"/>
      <c r="Q24" s="10"/>
    </row>
    <row r="25" spans="1:17" ht="18.75" hidden="1" customHeight="1" x14ac:dyDescent="0.25">
      <c r="A25" s="13" t="s">
        <v>2</v>
      </c>
      <c r="B25" s="13"/>
      <c r="C25" s="13"/>
      <c r="D25" s="13"/>
      <c r="E25" s="32"/>
      <c r="F25" s="9"/>
      <c r="G25" s="9"/>
      <c r="H25" s="9"/>
      <c r="I25" s="9"/>
      <c r="J25" s="9" t="s">
        <v>1</v>
      </c>
      <c r="K25" s="9" t="s">
        <v>1</v>
      </c>
      <c r="L25" s="9"/>
      <c r="M25" s="9">
        <v>2021</v>
      </c>
      <c r="N25" s="9"/>
      <c r="O25" s="10" t="s">
        <v>1</v>
      </c>
      <c r="P25" s="10"/>
      <c r="Q25" s="10"/>
    </row>
    <row r="26" spans="1:17" ht="18.75" hidden="1" customHeight="1" x14ac:dyDescent="0.25">
      <c r="A26" s="13" t="s">
        <v>2</v>
      </c>
      <c r="B26" s="13"/>
      <c r="C26" s="13"/>
      <c r="D26" s="13"/>
      <c r="E26" s="32"/>
      <c r="F26" s="9"/>
      <c r="G26" s="9"/>
      <c r="H26" s="9"/>
      <c r="I26" s="9"/>
      <c r="J26" s="9" t="s">
        <v>1</v>
      </c>
      <c r="K26" s="9" t="s">
        <v>1</v>
      </c>
      <c r="L26" s="9"/>
      <c r="M26" s="9">
        <v>2021</v>
      </c>
      <c r="N26" s="9"/>
      <c r="O26" s="10" t="s">
        <v>1</v>
      </c>
      <c r="P26" s="10"/>
      <c r="Q26" s="10"/>
    </row>
    <row r="27" spans="1:17" ht="18.75" hidden="1" customHeight="1" x14ac:dyDescent="0.25">
      <c r="A27" s="13" t="s">
        <v>2</v>
      </c>
      <c r="B27" s="13"/>
      <c r="C27" s="13"/>
      <c r="D27" s="13"/>
      <c r="E27" s="32"/>
      <c r="F27" s="9"/>
      <c r="G27" s="9"/>
      <c r="H27" s="9"/>
      <c r="I27" s="9"/>
      <c r="J27" s="9" t="s">
        <v>1</v>
      </c>
      <c r="K27" s="9" t="s">
        <v>1</v>
      </c>
      <c r="L27" s="9"/>
      <c r="M27" s="9">
        <v>2021</v>
      </c>
      <c r="N27" s="9"/>
      <c r="O27" s="10" t="s">
        <v>1</v>
      </c>
      <c r="P27" s="10"/>
      <c r="Q27" s="10"/>
    </row>
    <row r="28" spans="1:17" ht="18.75" hidden="1" customHeight="1" x14ac:dyDescent="0.25">
      <c r="A28" s="13" t="s">
        <v>2</v>
      </c>
      <c r="B28" s="13"/>
      <c r="C28" s="13"/>
      <c r="D28" s="13"/>
      <c r="E28" s="32"/>
      <c r="F28" s="9"/>
      <c r="G28" s="9"/>
      <c r="H28" s="9"/>
      <c r="I28" s="9"/>
      <c r="J28" s="9" t="s">
        <v>1</v>
      </c>
      <c r="K28" s="9" t="s">
        <v>1</v>
      </c>
      <c r="L28" s="9"/>
      <c r="M28" s="9">
        <v>2021</v>
      </c>
      <c r="N28" s="9"/>
      <c r="O28" s="10" t="s">
        <v>1</v>
      </c>
      <c r="P28" s="10"/>
      <c r="Q28" s="10"/>
    </row>
    <row r="29" spans="1:17" ht="26.25" hidden="1" customHeight="1" x14ac:dyDescent="0.25">
      <c r="A29" s="45" t="s">
        <v>7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7"/>
    </row>
    <row r="30" spans="1:17" ht="18.75" hidden="1" customHeight="1" x14ac:dyDescent="0.25">
      <c r="A30" s="13" t="s">
        <v>2</v>
      </c>
      <c r="B30" s="13"/>
      <c r="C30" s="13"/>
      <c r="D30" s="13"/>
      <c r="E30" s="32"/>
      <c r="F30" s="9"/>
      <c r="G30" s="9"/>
      <c r="H30" s="9"/>
      <c r="I30" s="9" t="s">
        <v>1</v>
      </c>
      <c r="J30" s="9" t="s">
        <v>1</v>
      </c>
      <c r="K30" s="9" t="s">
        <v>1</v>
      </c>
      <c r="L30" s="9"/>
      <c r="M30" s="9">
        <v>2021</v>
      </c>
      <c r="N30" s="9"/>
      <c r="O30" s="10" t="s">
        <v>1</v>
      </c>
      <c r="P30" s="10"/>
      <c r="Q30" s="10"/>
    </row>
    <row r="31" spans="1:17" ht="18.75" hidden="1" customHeight="1" x14ac:dyDescent="0.25">
      <c r="A31" s="13" t="s">
        <v>2</v>
      </c>
      <c r="B31" s="13"/>
      <c r="C31" s="13"/>
      <c r="D31" s="13"/>
      <c r="E31" s="32"/>
      <c r="F31" s="9"/>
      <c r="G31" s="9"/>
      <c r="H31" s="9"/>
      <c r="I31" s="9" t="s">
        <v>1</v>
      </c>
      <c r="J31" s="9" t="s">
        <v>1</v>
      </c>
      <c r="K31" s="9" t="s">
        <v>1</v>
      </c>
      <c r="L31" s="9"/>
      <c r="M31" s="9">
        <v>2021</v>
      </c>
      <c r="N31" s="9"/>
      <c r="O31" s="10" t="s">
        <v>1</v>
      </c>
      <c r="P31" s="10"/>
      <c r="Q31" s="10"/>
    </row>
    <row r="32" spans="1:17" ht="18.75" hidden="1" customHeight="1" x14ac:dyDescent="0.25">
      <c r="A32" s="13" t="s">
        <v>2</v>
      </c>
      <c r="B32" s="13"/>
      <c r="C32" s="13"/>
      <c r="D32" s="13"/>
      <c r="E32" s="32"/>
      <c r="F32" s="9"/>
      <c r="G32" s="9"/>
      <c r="H32" s="9"/>
      <c r="I32" s="9" t="s">
        <v>1</v>
      </c>
      <c r="J32" s="9" t="s">
        <v>1</v>
      </c>
      <c r="K32" s="9" t="s">
        <v>1</v>
      </c>
      <c r="L32" s="9"/>
      <c r="M32" s="9">
        <v>2021</v>
      </c>
      <c r="N32" s="9"/>
      <c r="O32" s="10" t="s">
        <v>1</v>
      </c>
      <c r="P32" s="10"/>
      <c r="Q32" s="10"/>
    </row>
    <row r="33" spans="1:17" ht="18.75" hidden="1" customHeight="1" x14ac:dyDescent="0.25">
      <c r="A33" s="13" t="s">
        <v>2</v>
      </c>
      <c r="B33" s="13"/>
      <c r="C33" s="13"/>
      <c r="D33" s="13"/>
      <c r="E33" s="32"/>
      <c r="F33" s="9"/>
      <c r="G33" s="9"/>
      <c r="H33" s="9"/>
      <c r="I33" s="9" t="s">
        <v>1</v>
      </c>
      <c r="J33" s="9" t="s">
        <v>1</v>
      </c>
      <c r="K33" s="9" t="s">
        <v>1</v>
      </c>
      <c r="L33" s="9"/>
      <c r="M33" s="9">
        <v>2021</v>
      </c>
      <c r="N33" s="9"/>
      <c r="O33" s="10" t="s">
        <v>1</v>
      </c>
      <c r="P33" s="10"/>
      <c r="Q33" s="10"/>
    </row>
    <row r="34" spans="1:17" ht="18.75" hidden="1" customHeight="1" x14ac:dyDescent="0.25">
      <c r="A34" s="13" t="s">
        <v>2</v>
      </c>
      <c r="B34" s="13"/>
      <c r="C34" s="13"/>
      <c r="D34" s="13"/>
      <c r="E34" s="32"/>
      <c r="F34" s="9"/>
      <c r="G34" s="9"/>
      <c r="H34" s="9"/>
      <c r="I34" s="9" t="s">
        <v>1</v>
      </c>
      <c r="J34" s="9" t="s">
        <v>1</v>
      </c>
      <c r="K34" s="9" t="s">
        <v>1</v>
      </c>
      <c r="L34" s="9"/>
      <c r="M34" s="9">
        <v>2021</v>
      </c>
      <c r="N34" s="9"/>
      <c r="O34" s="10" t="s">
        <v>1</v>
      </c>
      <c r="P34" s="10"/>
      <c r="Q34" s="10"/>
    </row>
    <row r="35" spans="1:17" ht="27" hidden="1" customHeight="1" x14ac:dyDescent="0.25">
      <c r="A35" s="45" t="s">
        <v>8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7"/>
    </row>
    <row r="36" spans="1:17" ht="18.75" hidden="1" customHeight="1" x14ac:dyDescent="0.25">
      <c r="A36" s="13" t="s">
        <v>2</v>
      </c>
      <c r="B36" s="13"/>
      <c r="C36" s="13"/>
      <c r="D36" s="13"/>
      <c r="E36" s="32"/>
      <c r="F36" s="9"/>
      <c r="G36" s="9"/>
      <c r="H36" s="9" t="s">
        <v>1</v>
      </c>
      <c r="I36" s="9" t="s">
        <v>1</v>
      </c>
      <c r="J36" s="9" t="s">
        <v>1</v>
      </c>
      <c r="K36" s="9" t="s">
        <v>1</v>
      </c>
      <c r="L36" s="9"/>
      <c r="M36" s="9">
        <v>2021</v>
      </c>
      <c r="N36" s="9"/>
      <c r="O36" s="10" t="s">
        <v>1</v>
      </c>
      <c r="P36" s="10"/>
      <c r="Q36" s="10"/>
    </row>
    <row r="37" spans="1:17" ht="18.75" hidden="1" customHeight="1" x14ac:dyDescent="0.25">
      <c r="A37" s="13" t="s">
        <v>2</v>
      </c>
      <c r="B37" s="13"/>
      <c r="C37" s="13"/>
      <c r="D37" s="13"/>
      <c r="E37" s="32"/>
      <c r="F37" s="9"/>
      <c r="G37" s="9"/>
      <c r="H37" s="9" t="s">
        <v>1</v>
      </c>
      <c r="I37" s="9" t="s">
        <v>1</v>
      </c>
      <c r="J37" s="9" t="s">
        <v>1</v>
      </c>
      <c r="K37" s="9" t="s">
        <v>1</v>
      </c>
      <c r="L37" s="9"/>
      <c r="M37" s="9">
        <v>2021</v>
      </c>
      <c r="N37" s="9"/>
      <c r="O37" s="10" t="s">
        <v>1</v>
      </c>
      <c r="P37" s="10"/>
      <c r="Q37" s="10"/>
    </row>
    <row r="38" spans="1:17" ht="18.75" hidden="1" customHeight="1" x14ac:dyDescent="0.25">
      <c r="A38" s="13" t="s">
        <v>2</v>
      </c>
      <c r="B38" s="13"/>
      <c r="C38" s="13"/>
      <c r="D38" s="13"/>
      <c r="E38" s="32"/>
      <c r="F38" s="9"/>
      <c r="G38" s="9"/>
      <c r="H38" s="9" t="s">
        <v>1</v>
      </c>
      <c r="I38" s="9" t="s">
        <v>1</v>
      </c>
      <c r="J38" s="9" t="s">
        <v>1</v>
      </c>
      <c r="K38" s="9" t="s">
        <v>1</v>
      </c>
      <c r="L38" s="9"/>
      <c r="M38" s="9">
        <v>2021</v>
      </c>
      <c r="N38" s="9"/>
      <c r="O38" s="10" t="s">
        <v>1</v>
      </c>
      <c r="P38" s="10"/>
      <c r="Q38" s="10"/>
    </row>
    <row r="39" spans="1:17" ht="18.75" hidden="1" customHeight="1" x14ac:dyDescent="0.25">
      <c r="A39" s="13" t="s">
        <v>2</v>
      </c>
      <c r="B39" s="13"/>
      <c r="C39" s="13"/>
      <c r="D39" s="13"/>
      <c r="E39" s="32"/>
      <c r="F39" s="9"/>
      <c r="G39" s="9"/>
      <c r="H39" s="9" t="s">
        <v>1</v>
      </c>
      <c r="I39" s="9" t="s">
        <v>1</v>
      </c>
      <c r="J39" s="9" t="s">
        <v>1</v>
      </c>
      <c r="K39" s="9" t="s">
        <v>1</v>
      </c>
      <c r="L39" s="9"/>
      <c r="M39" s="9">
        <v>2021</v>
      </c>
      <c r="N39" s="9"/>
      <c r="O39" s="10" t="s">
        <v>1</v>
      </c>
      <c r="P39" s="10"/>
      <c r="Q39" s="10"/>
    </row>
    <row r="40" spans="1:17" ht="18.75" hidden="1" customHeight="1" x14ac:dyDescent="0.25">
      <c r="A40" s="13" t="s">
        <v>2</v>
      </c>
      <c r="B40" s="13"/>
      <c r="C40" s="13"/>
      <c r="D40" s="13"/>
      <c r="E40" s="32"/>
      <c r="F40" s="9"/>
      <c r="G40" s="9"/>
      <c r="H40" s="9" t="s">
        <v>1</v>
      </c>
      <c r="I40" s="9" t="s">
        <v>1</v>
      </c>
      <c r="J40" s="9" t="s">
        <v>1</v>
      </c>
      <c r="K40" s="9" t="s">
        <v>1</v>
      </c>
      <c r="L40" s="9"/>
      <c r="M40" s="9">
        <v>2021</v>
      </c>
      <c r="N40" s="9"/>
      <c r="O40" s="10" t="s">
        <v>1</v>
      </c>
      <c r="P40" s="10"/>
      <c r="Q40" s="10"/>
    </row>
    <row r="41" spans="1:17" ht="27" hidden="1" customHeight="1" x14ac:dyDescent="0.25">
      <c r="A41" s="45" t="s">
        <v>9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7"/>
    </row>
    <row r="42" spans="1:17" ht="18.75" hidden="1" customHeight="1" x14ac:dyDescent="0.25">
      <c r="A42" s="13" t="s">
        <v>2</v>
      </c>
      <c r="B42" s="13"/>
      <c r="C42" s="13"/>
      <c r="D42" s="13"/>
      <c r="E42" s="32"/>
      <c r="F42" s="9"/>
      <c r="G42" s="9"/>
      <c r="H42" s="9" t="s">
        <v>1</v>
      </c>
      <c r="I42" s="9" t="s">
        <v>1</v>
      </c>
      <c r="J42" s="9" t="s">
        <v>1</v>
      </c>
      <c r="K42" s="9" t="s">
        <v>1</v>
      </c>
      <c r="L42" s="9"/>
      <c r="M42" s="9">
        <v>2021</v>
      </c>
      <c r="N42" s="9"/>
      <c r="O42" s="11" t="s">
        <v>1</v>
      </c>
      <c r="P42" s="11"/>
      <c r="Q42" s="11"/>
    </row>
    <row r="43" spans="1:17" ht="18.75" hidden="1" customHeight="1" x14ac:dyDescent="0.25">
      <c r="A43" s="13" t="s">
        <v>2</v>
      </c>
      <c r="B43" s="13"/>
      <c r="C43" s="13"/>
      <c r="D43" s="13"/>
      <c r="E43" s="32"/>
      <c r="F43" s="9"/>
      <c r="G43" s="9"/>
      <c r="H43" s="9" t="s">
        <v>1</v>
      </c>
      <c r="I43" s="9" t="s">
        <v>1</v>
      </c>
      <c r="J43" s="9" t="s">
        <v>1</v>
      </c>
      <c r="K43" s="9" t="s">
        <v>1</v>
      </c>
      <c r="L43" s="9"/>
      <c r="M43" s="9">
        <v>2021</v>
      </c>
      <c r="N43" s="9"/>
      <c r="O43" s="11" t="s">
        <v>1</v>
      </c>
      <c r="P43" s="11"/>
      <c r="Q43" s="11"/>
    </row>
    <row r="44" spans="1:17" ht="18.75" hidden="1" customHeight="1" x14ac:dyDescent="0.25">
      <c r="A44" s="13" t="s">
        <v>2</v>
      </c>
      <c r="B44" s="13"/>
      <c r="C44" s="13"/>
      <c r="D44" s="13"/>
      <c r="E44" s="32"/>
      <c r="F44" s="9"/>
      <c r="G44" s="9"/>
      <c r="H44" s="9" t="s">
        <v>1</v>
      </c>
      <c r="I44" s="9" t="s">
        <v>1</v>
      </c>
      <c r="J44" s="9" t="s">
        <v>1</v>
      </c>
      <c r="K44" s="9" t="s">
        <v>1</v>
      </c>
      <c r="L44" s="9"/>
      <c r="M44" s="9">
        <v>2021</v>
      </c>
      <c r="N44" s="9"/>
      <c r="O44" s="11" t="s">
        <v>1</v>
      </c>
      <c r="P44" s="11"/>
      <c r="Q44" s="11"/>
    </row>
    <row r="45" spans="1:17" ht="18.75" hidden="1" customHeight="1" x14ac:dyDescent="0.25">
      <c r="A45" s="13" t="s">
        <v>2</v>
      </c>
      <c r="B45" s="13"/>
      <c r="C45" s="13"/>
      <c r="D45" s="13"/>
      <c r="E45" s="32"/>
      <c r="F45" s="9"/>
      <c r="G45" s="9"/>
      <c r="H45" s="9" t="s">
        <v>1</v>
      </c>
      <c r="I45" s="9" t="s">
        <v>1</v>
      </c>
      <c r="J45" s="9" t="s">
        <v>1</v>
      </c>
      <c r="K45" s="9" t="s">
        <v>1</v>
      </c>
      <c r="L45" s="9"/>
      <c r="M45" s="9">
        <v>2021</v>
      </c>
      <c r="N45" s="9"/>
      <c r="O45" s="11" t="s">
        <v>1</v>
      </c>
      <c r="P45" s="11"/>
      <c r="Q45" s="11"/>
    </row>
    <row r="46" spans="1:17" ht="18.75" hidden="1" customHeight="1" x14ac:dyDescent="0.25">
      <c r="A46" s="13" t="s">
        <v>2</v>
      </c>
      <c r="B46" s="13"/>
      <c r="C46" s="13"/>
      <c r="D46" s="13"/>
      <c r="E46" s="32"/>
      <c r="F46" s="9"/>
      <c r="G46" s="9"/>
      <c r="H46" s="9" t="s">
        <v>1</v>
      </c>
      <c r="I46" s="9" t="s">
        <v>1</v>
      </c>
      <c r="J46" s="9" t="s">
        <v>1</v>
      </c>
      <c r="K46" s="9" t="s">
        <v>1</v>
      </c>
      <c r="L46" s="9"/>
      <c r="M46" s="9">
        <v>2021</v>
      </c>
      <c r="N46" s="9"/>
      <c r="O46" s="11" t="s">
        <v>1</v>
      </c>
      <c r="P46" s="11"/>
      <c r="Q46" s="11"/>
    </row>
    <row r="49" spans="1:17" x14ac:dyDescent="0.25">
      <c r="A49" s="125" t="s">
        <v>472</v>
      </c>
      <c r="Q49" s="126" t="s">
        <v>473</v>
      </c>
    </row>
  </sheetData>
  <mergeCells count="2">
    <mergeCell ref="U3:X3"/>
    <mergeCell ref="A2:Q2"/>
  </mergeCells>
  <dataValidations count="34">
    <dataValidation type="list" allowBlank="1" showInputMessage="1" showErrorMessage="1" sqref="L36:L40 L6:L10 L12:L16 L18:L22 L24:L28 L30:L34 L42:L46">
      <formula1>"город,не город"</formula1>
    </dataValidation>
    <dataValidation type="list" allowBlank="1" showInputMessage="1" showErrorMessage="1" sqref="N6:N10">
      <formula1>Уровни_1</formula1>
    </dataValidation>
    <dataValidation type="list" allowBlank="1" showInputMessage="1" showErrorMessage="1" sqref="B30:B34 B36:B40 B6:B10 B12:B16 B18:B22 B24:B28 B42:B46">
      <formula1>Категории</formula1>
    </dataValidation>
    <dataValidation type="list" allowBlank="1" showInputMessage="1" showErrorMessage="1" sqref="F6:F10">
      <formula1>признак1j</formula1>
    </dataValidation>
    <dataValidation type="list" allowBlank="1" showInputMessage="1" showErrorMessage="1" sqref="G6:G10">
      <formula1>признак1k</formula1>
    </dataValidation>
    <dataValidation type="list" allowBlank="1" showInputMessage="1" showErrorMessage="1" sqref="H6:H10">
      <formula1>признак1l</formula1>
    </dataValidation>
    <dataValidation type="list" allowBlank="1" showInputMessage="1" showErrorMessage="1" sqref="I6:I10">
      <formula1>признак1m</formula1>
    </dataValidation>
    <dataValidation type="list" allowBlank="1" showInputMessage="1" showErrorMessage="1" sqref="F12:F16">
      <formula1>признак2j</formula1>
    </dataValidation>
    <dataValidation type="list" allowBlank="1" showInputMessage="1" showErrorMessage="1" sqref="G12:G16">
      <formula1>признак2k</formula1>
    </dataValidation>
    <dataValidation type="list" allowBlank="1" showInputMessage="1" showErrorMessage="1" sqref="H12:H16">
      <formula1>признак2l</formula1>
    </dataValidation>
    <dataValidation type="list" allowBlank="1" showInputMessage="1" showErrorMessage="1" sqref="I12:I16">
      <formula1>признак2m</formula1>
    </dataValidation>
    <dataValidation type="list" allowBlank="1" showInputMessage="1" showErrorMessage="1" sqref="F18:F22">
      <formula1>признак3j</formula1>
    </dataValidation>
    <dataValidation type="list" allowBlank="1" showInputMessage="1" showErrorMessage="1" sqref="G18:G22">
      <formula1>признак3k</formula1>
    </dataValidation>
    <dataValidation type="list" allowBlank="1" showInputMessage="1" showErrorMessage="1" sqref="F24:F28">
      <formula1>признак4j</formula1>
    </dataValidation>
    <dataValidation type="list" allowBlank="1" showInputMessage="1" showErrorMessage="1" sqref="G24:G28">
      <formula1>признак4k</formula1>
    </dataValidation>
    <dataValidation type="list" allowBlank="1" showInputMessage="1" showErrorMessage="1" sqref="H24:H28">
      <formula1>признак4l</formula1>
    </dataValidation>
    <dataValidation type="list" allowBlank="1" showInputMessage="1" showErrorMessage="1" sqref="F30:F34">
      <formula1>признак5j</formula1>
    </dataValidation>
    <dataValidation type="list" allowBlank="1" showInputMessage="1" showErrorMessage="1" sqref="G30:G34">
      <formula1>признак5k</formula1>
    </dataValidation>
    <dataValidation type="list" allowBlank="1" showInputMessage="1" showErrorMessage="1" sqref="H30:H34">
      <formula1>признак5l</formula1>
    </dataValidation>
    <dataValidation type="list" allowBlank="1" showInputMessage="1" showErrorMessage="1" sqref="F36:F40">
      <formula1>признак6j</formula1>
    </dataValidation>
    <dataValidation type="list" allowBlank="1" showInputMessage="1" showErrorMessage="1" sqref="F42:F46">
      <formula1>признак7j</formula1>
    </dataValidation>
    <dataValidation type="list" allowBlank="1" showInputMessage="1" showErrorMessage="1" sqref="G42:G46">
      <formula1>признак7k</formula1>
    </dataValidation>
    <dataValidation type="list" allowBlank="1" showInputMessage="1" showErrorMessage="1" sqref="N42:N46 N18:N22">
      <formula1>Уровни_3</formula1>
    </dataValidation>
    <dataValidation type="list" allowBlank="1" showInputMessage="1" showErrorMessage="1" sqref="N12:N16">
      <formula1>Уровни_2</formula1>
    </dataValidation>
    <dataValidation type="list" allowBlank="1" showInputMessage="1" showErrorMessage="1" sqref="J6:J10">
      <formula1>признак1n</formula1>
    </dataValidation>
    <dataValidation type="list" allowBlank="1" showInputMessage="1" showErrorMessage="1" sqref="K6:K10">
      <formula1>признак1o</formula1>
    </dataValidation>
    <dataValidation type="list" allowBlank="1" showInputMessage="1" showErrorMessage="1" sqref="J12:J16">
      <formula1>признак2n</formula1>
    </dataValidation>
    <dataValidation type="list" allowBlank="1" showInputMessage="1" showErrorMessage="1" sqref="G36:G40">
      <formula1>признак6k</formula1>
    </dataValidation>
    <dataValidation type="list" allowBlank="1" showInputMessage="1" showErrorMessage="1" sqref="I24:I28">
      <formula1>признак4m</formula1>
    </dataValidation>
    <dataValidation type="list" allowBlank="1" showInputMessage="1" showErrorMessage="1" sqref="N24:N28">
      <formula1>Уровни_4</formula1>
    </dataValidation>
    <dataValidation type="list" allowBlank="1" showInputMessage="1" showErrorMessage="1" sqref="N30:N34">
      <formula1>Уровни_5</formula1>
    </dataValidation>
    <dataValidation type="list" allowBlank="1" showInputMessage="1" showErrorMessage="1" sqref="N36:N40">
      <formula1>Уровни_6</formula1>
    </dataValidation>
    <dataValidation type="list" allowBlank="1" showInputMessage="1" showErrorMessage="1" sqref="H18:H22">
      <formula1>признак3l</formula1>
    </dataValidation>
    <dataValidation type="list" allowBlank="1" showInputMessage="1" showErrorMessage="1" sqref="M6:M10 M12:M16 M18:M22 M24:M28 M30:M34 M36:M40 M42:M46">
      <formula1>"2021"</formula1>
    </dataValidation>
  </dataValidations>
  <pageMargins left="0.70866141732283472" right="0.70866141732283472" top="0.74803149606299213" bottom="0.74803149606299213" header="0.31496062992125984" footer="0.31496062992125984"/>
  <pageSetup paperSize="9" scale="34" fitToHeight="999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H29"/>
  <sheetViews>
    <sheetView view="pageBreakPreview" zoomScaleNormal="100" zoomScaleSheetLayoutView="100" workbookViewId="0">
      <selection activeCell="A22" sqref="A22:B22"/>
    </sheetView>
  </sheetViews>
  <sheetFormatPr defaultRowHeight="15" x14ac:dyDescent="0.25"/>
  <cols>
    <col min="1" max="1" width="7.28515625" customWidth="1"/>
    <col min="2" max="2" width="46.5703125" customWidth="1"/>
    <col min="3" max="3" width="16.85546875" customWidth="1"/>
    <col min="4" max="7" width="18.7109375" customWidth="1"/>
    <col min="8" max="8" width="21.85546875" customWidth="1"/>
  </cols>
  <sheetData>
    <row r="1" spans="1:8" x14ac:dyDescent="0.25">
      <c r="H1" s="1" t="s">
        <v>71</v>
      </c>
    </row>
    <row r="2" spans="1:8" ht="40.5" customHeight="1" x14ac:dyDescent="0.25">
      <c r="A2" s="92" t="s">
        <v>125</v>
      </c>
      <c r="B2" s="92"/>
      <c r="C2" s="92"/>
      <c r="D2" s="92"/>
      <c r="E2" s="92"/>
      <c r="F2" s="92"/>
      <c r="G2" s="92"/>
      <c r="H2" s="92"/>
    </row>
    <row r="3" spans="1:8" ht="30" customHeight="1" x14ac:dyDescent="0.25">
      <c r="A3" s="93" t="s">
        <v>61</v>
      </c>
      <c r="B3" s="93" t="s">
        <v>62</v>
      </c>
      <c r="C3" s="96" t="s">
        <v>63</v>
      </c>
      <c r="D3" s="98"/>
      <c r="E3" s="98"/>
      <c r="F3" s="98"/>
      <c r="G3" s="97"/>
      <c r="H3" s="93" t="s">
        <v>205</v>
      </c>
    </row>
    <row r="4" spans="1:8" ht="49.5" customHeight="1" x14ac:dyDescent="0.25">
      <c r="A4" s="94"/>
      <c r="B4" s="94"/>
      <c r="C4" s="93" t="s">
        <v>256</v>
      </c>
      <c r="D4" s="96" t="s">
        <v>64</v>
      </c>
      <c r="E4" s="97"/>
      <c r="F4" s="96" t="s">
        <v>120</v>
      </c>
      <c r="G4" s="97"/>
      <c r="H4" s="94"/>
    </row>
    <row r="5" spans="1:8" ht="63.75" customHeight="1" x14ac:dyDescent="0.25">
      <c r="A5" s="95"/>
      <c r="B5" s="95"/>
      <c r="C5" s="95"/>
      <c r="D5" s="33" t="s">
        <v>119</v>
      </c>
      <c r="E5" s="33" t="s">
        <v>132</v>
      </c>
      <c r="F5" s="33" t="s">
        <v>119</v>
      </c>
      <c r="G5" s="33" t="s">
        <v>132</v>
      </c>
      <c r="H5" s="95"/>
    </row>
    <row r="6" spans="1:8" x14ac:dyDescent="0.25">
      <c r="A6" s="20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</row>
    <row r="7" spans="1:8" ht="25.5" customHeight="1" x14ac:dyDescent="0.25">
      <c r="A7" s="91" t="s">
        <v>235</v>
      </c>
      <c r="B7" s="91"/>
      <c r="C7" s="91"/>
      <c r="D7" s="91"/>
      <c r="E7" s="91"/>
      <c r="F7" s="91"/>
      <c r="G7" s="91"/>
      <c r="H7" s="91"/>
    </row>
    <row r="8" spans="1:8" ht="35.25" customHeight="1" x14ac:dyDescent="0.25">
      <c r="A8" s="23">
        <v>1</v>
      </c>
      <c r="B8" s="49" t="s">
        <v>225</v>
      </c>
      <c r="C8" s="24">
        <f>C9+C10</f>
        <v>184.54199999999997</v>
      </c>
      <c r="D8" s="48">
        <f>D9+D10</f>
        <v>50</v>
      </c>
      <c r="E8" s="48">
        <f>E9+E10</f>
        <v>0</v>
      </c>
      <c r="F8" s="24">
        <f>F9+F10</f>
        <v>481.5</v>
      </c>
      <c r="G8" s="24">
        <f>G9+G10</f>
        <v>0</v>
      </c>
      <c r="H8" s="24" t="str">
        <f>IFERROR(H9+H10,"")</f>
        <v/>
      </c>
    </row>
    <row r="9" spans="1:8" ht="21.75" customHeight="1" x14ac:dyDescent="0.25">
      <c r="A9" s="54" t="s">
        <v>67</v>
      </c>
      <c r="B9" s="30" t="s">
        <v>66</v>
      </c>
      <c r="C9" s="29">
        <f>Смета!C8</f>
        <v>184.54199999999997</v>
      </c>
      <c r="D9" s="34">
        <v>50</v>
      </c>
      <c r="E9" s="34"/>
      <c r="F9" s="22">
        <v>481.5</v>
      </c>
      <c r="G9" s="22"/>
      <c r="H9" s="29">
        <f>IFERROR(C9*1000/(D9+E9),"")</f>
        <v>3690.8399999999992</v>
      </c>
    </row>
    <row r="10" spans="1:8" ht="21.75" customHeight="1" x14ac:dyDescent="0.25">
      <c r="A10" s="54" t="s">
        <v>68</v>
      </c>
      <c r="B10" s="30" t="s">
        <v>65</v>
      </c>
      <c r="C10" s="29">
        <f>Смета!F8</f>
        <v>0</v>
      </c>
      <c r="D10" s="34"/>
      <c r="E10" s="34"/>
      <c r="F10" s="22"/>
      <c r="G10" s="22"/>
      <c r="H10" s="29" t="str">
        <f>IFERROR(C10*1000/(D10+E10),"")</f>
        <v/>
      </c>
    </row>
    <row r="11" spans="1:8" ht="35.25" customHeight="1" x14ac:dyDescent="0.25">
      <c r="A11" s="23">
        <v>2</v>
      </c>
      <c r="B11" s="49" t="s">
        <v>201</v>
      </c>
      <c r="C11" s="24" t="s">
        <v>1</v>
      </c>
      <c r="D11" s="48" t="s">
        <v>1</v>
      </c>
      <c r="E11" s="48" t="s">
        <v>1</v>
      </c>
      <c r="F11" s="24" t="s">
        <v>1</v>
      </c>
      <c r="G11" s="24" t="s">
        <v>1</v>
      </c>
      <c r="H11" s="24" t="s">
        <v>1</v>
      </c>
    </row>
    <row r="12" spans="1:8" ht="90.75" customHeight="1" x14ac:dyDescent="0.25">
      <c r="A12" s="23" t="s">
        <v>70</v>
      </c>
      <c r="B12" s="53" t="s">
        <v>224</v>
      </c>
      <c r="C12" s="24">
        <f>C13+C14</f>
        <v>110.842</v>
      </c>
      <c r="D12" s="48">
        <f>D13+D14</f>
        <v>50</v>
      </c>
      <c r="E12" s="55" t="s">
        <v>1</v>
      </c>
      <c r="F12" s="24">
        <f>F13+F14</f>
        <v>481.5</v>
      </c>
      <c r="G12" s="55" t="s">
        <v>1</v>
      </c>
      <c r="H12" s="24" t="str">
        <f>IFERROR(H13+H14,"")</f>
        <v/>
      </c>
    </row>
    <row r="13" spans="1:8" ht="21.75" customHeight="1" x14ac:dyDescent="0.25">
      <c r="A13" s="54" t="s">
        <v>197</v>
      </c>
      <c r="B13" s="30" t="s">
        <v>66</v>
      </c>
      <c r="C13" s="29">
        <f>Смета!D8</f>
        <v>110.842</v>
      </c>
      <c r="D13" s="34">
        <v>50</v>
      </c>
      <c r="E13" s="55" t="s">
        <v>1</v>
      </c>
      <c r="F13" s="22">
        <v>481.5</v>
      </c>
      <c r="G13" s="55" t="s">
        <v>1</v>
      </c>
      <c r="H13" s="29">
        <f>IFERROR(C13*1000/D13,"")</f>
        <v>2216.84</v>
      </c>
    </row>
    <row r="14" spans="1:8" ht="21.75" customHeight="1" x14ac:dyDescent="0.25">
      <c r="A14" s="54" t="s">
        <v>198</v>
      </c>
      <c r="B14" s="30" t="s">
        <v>65</v>
      </c>
      <c r="C14" s="29">
        <f>Смета!G8</f>
        <v>0</v>
      </c>
      <c r="D14" s="34"/>
      <c r="E14" s="55" t="s">
        <v>1</v>
      </c>
      <c r="F14" s="22"/>
      <c r="G14" s="55" t="s">
        <v>1</v>
      </c>
      <c r="H14" s="29" t="str">
        <f>IFERROR(C14*1000/D14,"")</f>
        <v/>
      </c>
    </row>
    <row r="15" spans="1:8" ht="90.75" customHeight="1" x14ac:dyDescent="0.25">
      <c r="A15" s="23" t="s">
        <v>69</v>
      </c>
      <c r="B15" s="53" t="s">
        <v>223</v>
      </c>
      <c r="C15" s="24">
        <f>C16+C17</f>
        <v>0</v>
      </c>
      <c r="D15" s="48">
        <f t="shared" ref="D15" si="0">D16+D17</f>
        <v>0</v>
      </c>
      <c r="E15" s="48">
        <f t="shared" ref="E15" si="1">E16+E17</f>
        <v>0</v>
      </c>
      <c r="F15" s="24">
        <f t="shared" ref="F15" si="2">F16+F17</f>
        <v>0</v>
      </c>
      <c r="G15" s="24">
        <f t="shared" ref="G15" si="3">G16+G17</f>
        <v>0</v>
      </c>
      <c r="H15" s="24" t="str">
        <f>IFERROR(H16+H17,"")</f>
        <v/>
      </c>
    </row>
    <row r="16" spans="1:8" ht="21.75" customHeight="1" x14ac:dyDescent="0.25">
      <c r="A16" s="54" t="s">
        <v>199</v>
      </c>
      <c r="B16" s="30" t="s">
        <v>66</v>
      </c>
      <c r="C16" s="29">
        <f>Смета!E8</f>
        <v>0</v>
      </c>
      <c r="D16" s="34"/>
      <c r="E16" s="34"/>
      <c r="F16" s="22"/>
      <c r="G16" s="22"/>
      <c r="H16" s="29" t="str">
        <f>IFERROR(C16*1000/(D16+E16),"")</f>
        <v/>
      </c>
    </row>
    <row r="17" spans="1:8" ht="21.75" customHeight="1" x14ac:dyDescent="0.25">
      <c r="A17" s="54" t="s">
        <v>200</v>
      </c>
      <c r="B17" s="30" t="s">
        <v>65</v>
      </c>
      <c r="C17" s="29">
        <f>Смета!H8</f>
        <v>0</v>
      </c>
      <c r="D17" s="34"/>
      <c r="E17" s="34"/>
      <c r="F17" s="22"/>
      <c r="G17" s="22"/>
      <c r="H17" s="29" t="str">
        <f>IFERROR(C17*1000/(D17+E17),"")</f>
        <v/>
      </c>
    </row>
    <row r="18" spans="1:8" ht="21.75" customHeight="1" x14ac:dyDescent="0.25">
      <c r="A18" s="38"/>
      <c r="B18" s="39"/>
      <c r="C18" s="40"/>
      <c r="D18" s="41"/>
      <c r="E18" s="41"/>
      <c r="F18" s="38"/>
      <c r="G18" s="38"/>
      <c r="H18" s="40"/>
    </row>
    <row r="19" spans="1:8" ht="36" customHeight="1" x14ac:dyDescent="0.25">
      <c r="A19" s="91" t="s">
        <v>124</v>
      </c>
      <c r="B19" s="91"/>
      <c r="C19" s="91"/>
      <c r="D19" s="42"/>
      <c r="E19" s="43"/>
      <c r="F19" s="43"/>
      <c r="G19" s="43"/>
      <c r="H19" s="43"/>
    </row>
    <row r="20" spans="1:8" ht="36" customHeight="1" x14ac:dyDescent="0.25">
      <c r="A20" s="23" t="s">
        <v>98</v>
      </c>
      <c r="B20" s="82" t="s">
        <v>238</v>
      </c>
      <c r="C20" s="34">
        <v>46</v>
      </c>
      <c r="D20" s="44"/>
      <c r="E20" s="40"/>
      <c r="F20" s="38"/>
      <c r="G20" s="40"/>
      <c r="H20" s="40"/>
    </row>
    <row r="21" spans="1:8" x14ac:dyDescent="0.25">
      <c r="A21" s="19"/>
    </row>
    <row r="22" spans="1:8" x14ac:dyDescent="0.25">
      <c r="A22" s="127" t="s">
        <v>472</v>
      </c>
      <c r="B22" s="127"/>
      <c r="H22" s="126" t="s">
        <v>473</v>
      </c>
    </row>
    <row r="23" spans="1:8" x14ac:dyDescent="0.25">
      <c r="A23" s="19"/>
    </row>
    <row r="24" spans="1:8" x14ac:dyDescent="0.25">
      <c r="A24" s="19"/>
    </row>
    <row r="25" spans="1:8" x14ac:dyDescent="0.25">
      <c r="A25" s="19"/>
    </row>
    <row r="26" spans="1:8" x14ac:dyDescent="0.25">
      <c r="A26" s="19"/>
    </row>
    <row r="27" spans="1:8" x14ac:dyDescent="0.25">
      <c r="A27" s="19"/>
    </row>
    <row r="28" spans="1:8" x14ac:dyDescent="0.25">
      <c r="A28" s="19"/>
    </row>
    <row r="29" spans="1:8" x14ac:dyDescent="0.25">
      <c r="A29" s="19"/>
    </row>
  </sheetData>
  <mergeCells count="11">
    <mergeCell ref="A22:B22"/>
    <mergeCell ref="A19:C19"/>
    <mergeCell ref="A2:H2"/>
    <mergeCell ref="A3:A5"/>
    <mergeCell ref="B3:B5"/>
    <mergeCell ref="C4:C5"/>
    <mergeCell ref="D4:E4"/>
    <mergeCell ref="F4:G4"/>
    <mergeCell ref="C3:G3"/>
    <mergeCell ref="H3:H5"/>
    <mergeCell ref="A7:H7"/>
  </mergeCells>
  <pageMargins left="0.70866141732283472" right="0.70866141732283472" top="0.74803149606299213" bottom="0.74803149606299213" header="0.31496062992125984" footer="0.31496062992125984"/>
  <pageSetup paperSize="9" scale="52" fitToHeight="99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H29"/>
  <sheetViews>
    <sheetView view="pageBreakPreview" zoomScale="75" zoomScaleNormal="100" zoomScaleSheetLayoutView="75" workbookViewId="0">
      <selection activeCell="A29" sqref="A29:B29"/>
    </sheetView>
  </sheetViews>
  <sheetFormatPr defaultRowHeight="15" x14ac:dyDescent="0.25"/>
  <cols>
    <col min="1" max="1" width="9.140625" customWidth="1"/>
    <col min="2" max="2" width="49.85546875" customWidth="1"/>
    <col min="3" max="8" width="17.7109375" customWidth="1"/>
  </cols>
  <sheetData>
    <row r="1" spans="1:8" ht="22.5" customHeight="1" x14ac:dyDescent="0.25">
      <c r="A1" s="17"/>
      <c r="B1" s="17"/>
      <c r="C1" s="17"/>
      <c r="D1" s="17"/>
      <c r="E1" s="17"/>
      <c r="F1" s="17"/>
      <c r="G1" s="17"/>
      <c r="H1" s="1" t="s">
        <v>74</v>
      </c>
    </row>
    <row r="2" spans="1:8" ht="32.25" customHeight="1" x14ac:dyDescent="0.25">
      <c r="A2" s="92" t="s">
        <v>249</v>
      </c>
      <c r="B2" s="92"/>
      <c r="C2" s="92"/>
      <c r="D2" s="92"/>
      <c r="E2" s="92"/>
      <c r="F2" s="92"/>
      <c r="G2" s="92"/>
      <c r="H2" s="92"/>
    </row>
    <row r="3" spans="1:8" ht="21" customHeight="1" x14ac:dyDescent="0.25">
      <c r="A3" s="18"/>
      <c r="B3" s="18"/>
      <c r="C3" s="18"/>
      <c r="D3" s="50"/>
      <c r="E3" s="18"/>
      <c r="F3" s="18"/>
      <c r="G3" s="50"/>
      <c r="H3" s="25" t="s">
        <v>89</v>
      </c>
    </row>
    <row r="4" spans="1:8" ht="36" customHeight="1" x14ac:dyDescent="0.25">
      <c r="A4" s="102" t="s">
        <v>61</v>
      </c>
      <c r="B4" s="93" t="s">
        <v>73</v>
      </c>
      <c r="C4" s="99" t="s">
        <v>237</v>
      </c>
      <c r="D4" s="100"/>
      <c r="E4" s="100"/>
      <c r="F4" s="100"/>
      <c r="G4" s="100"/>
      <c r="H4" s="101"/>
    </row>
    <row r="5" spans="1:8" ht="36" customHeight="1" x14ac:dyDescent="0.25">
      <c r="A5" s="103"/>
      <c r="B5" s="94"/>
      <c r="C5" s="99" t="s">
        <v>90</v>
      </c>
      <c r="D5" s="100"/>
      <c r="E5" s="101"/>
      <c r="F5" s="99" t="s">
        <v>91</v>
      </c>
      <c r="G5" s="100"/>
      <c r="H5" s="101"/>
    </row>
    <row r="6" spans="1:8" ht="307.5" customHeight="1" x14ac:dyDescent="0.25">
      <c r="A6" s="104"/>
      <c r="B6" s="95"/>
      <c r="C6" s="33" t="s">
        <v>202</v>
      </c>
      <c r="D6" s="33" t="s">
        <v>203</v>
      </c>
      <c r="E6" s="33" t="s">
        <v>204</v>
      </c>
      <c r="F6" s="33" t="s">
        <v>202</v>
      </c>
      <c r="G6" s="33" t="s">
        <v>203</v>
      </c>
      <c r="H6" s="33" t="s">
        <v>204</v>
      </c>
    </row>
    <row r="7" spans="1:8" ht="15" customHeight="1" x14ac:dyDescent="0.25">
      <c r="A7" s="21">
        <v>1</v>
      </c>
      <c r="B7" s="3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</row>
    <row r="8" spans="1:8" ht="30" x14ac:dyDescent="0.25">
      <c r="A8" s="23" t="s">
        <v>98</v>
      </c>
      <c r="B8" s="12" t="s">
        <v>95</v>
      </c>
      <c r="C8" s="26">
        <f>C9+C10+C11+C12+C13+C22</f>
        <v>184.54199999999997</v>
      </c>
      <c r="D8" s="26">
        <f t="shared" ref="D8:H8" si="0">D9+D10+D11+D12+D13+D22</f>
        <v>110.842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</row>
    <row r="9" spans="1:8" x14ac:dyDescent="0.25">
      <c r="A9" s="27" t="s">
        <v>67</v>
      </c>
      <c r="B9" s="28" t="s">
        <v>76</v>
      </c>
      <c r="C9" s="22"/>
      <c r="D9" s="22"/>
      <c r="E9" s="22"/>
      <c r="F9" s="22"/>
      <c r="G9" s="22"/>
      <c r="H9" s="22"/>
    </row>
    <row r="10" spans="1:8" x14ac:dyDescent="0.25">
      <c r="A10" s="27" t="s">
        <v>68</v>
      </c>
      <c r="B10" s="28" t="s">
        <v>77</v>
      </c>
      <c r="C10" s="22"/>
      <c r="D10" s="22"/>
      <c r="E10" s="22"/>
      <c r="F10" s="22"/>
      <c r="G10" s="22"/>
      <c r="H10" s="22"/>
    </row>
    <row r="11" spans="1:8" x14ac:dyDescent="0.25">
      <c r="A11" s="27" t="s">
        <v>99</v>
      </c>
      <c r="B11" s="28" t="s">
        <v>78</v>
      </c>
      <c r="C11" s="22">
        <v>125.34099999999999</v>
      </c>
      <c r="D11" s="22">
        <v>75.284999999999997</v>
      </c>
      <c r="E11" s="22"/>
      <c r="F11" s="22"/>
      <c r="G11" s="22"/>
      <c r="H11" s="22"/>
    </row>
    <row r="12" spans="1:8" x14ac:dyDescent="0.25">
      <c r="A12" s="27" t="s">
        <v>100</v>
      </c>
      <c r="B12" s="28" t="s">
        <v>79</v>
      </c>
      <c r="C12" s="22">
        <v>27.303999999999998</v>
      </c>
      <c r="D12" s="22">
        <v>16.399000000000001</v>
      </c>
      <c r="E12" s="22"/>
      <c r="F12" s="22"/>
      <c r="G12" s="22"/>
      <c r="H12" s="22"/>
    </row>
    <row r="13" spans="1:8" x14ac:dyDescent="0.25">
      <c r="A13" s="23" t="s">
        <v>75</v>
      </c>
      <c r="B13" s="12" t="s">
        <v>80</v>
      </c>
      <c r="C13" s="26">
        <f>C14+C15+C16</f>
        <v>31.896999999999998</v>
      </c>
      <c r="D13" s="26">
        <f t="shared" ref="D13:H13" si="1">D14+D15+D16</f>
        <v>19.158000000000001</v>
      </c>
      <c r="E13" s="26">
        <f t="shared" si="1"/>
        <v>0</v>
      </c>
      <c r="F13" s="26">
        <f t="shared" si="1"/>
        <v>0</v>
      </c>
      <c r="G13" s="26">
        <f t="shared" si="1"/>
        <v>0</v>
      </c>
      <c r="H13" s="26">
        <f t="shared" si="1"/>
        <v>0</v>
      </c>
    </row>
    <row r="14" spans="1:8" ht="20.25" customHeight="1" x14ac:dyDescent="0.25">
      <c r="A14" s="27" t="s">
        <v>101</v>
      </c>
      <c r="B14" s="28" t="s">
        <v>85</v>
      </c>
      <c r="C14" s="22"/>
      <c r="D14" s="22"/>
      <c r="E14" s="22"/>
      <c r="F14" s="22"/>
      <c r="G14" s="22"/>
      <c r="H14" s="22"/>
    </row>
    <row r="15" spans="1:8" ht="36.75" customHeight="1" x14ac:dyDescent="0.25">
      <c r="A15" s="27" t="s">
        <v>102</v>
      </c>
      <c r="B15" s="28" t="s">
        <v>94</v>
      </c>
      <c r="C15" s="22"/>
      <c r="D15" s="22"/>
      <c r="E15" s="22"/>
      <c r="F15" s="22"/>
      <c r="G15" s="22"/>
      <c r="H15" s="22"/>
    </row>
    <row r="16" spans="1:8" ht="30" x14ac:dyDescent="0.25">
      <c r="A16" s="23" t="s">
        <v>103</v>
      </c>
      <c r="B16" s="12" t="s">
        <v>96</v>
      </c>
      <c r="C16" s="26">
        <f>C17+C18+C19+C20+C21</f>
        <v>31.896999999999998</v>
      </c>
      <c r="D16" s="26">
        <f t="shared" ref="D16:H16" si="2">D17+D18+D19+D20+D21</f>
        <v>19.158000000000001</v>
      </c>
      <c r="E16" s="26">
        <f t="shared" si="2"/>
        <v>0</v>
      </c>
      <c r="F16" s="26">
        <f t="shared" si="2"/>
        <v>0</v>
      </c>
      <c r="G16" s="26">
        <f t="shared" si="2"/>
        <v>0</v>
      </c>
      <c r="H16" s="26">
        <f t="shared" si="2"/>
        <v>0</v>
      </c>
    </row>
    <row r="17" spans="1:8" x14ac:dyDescent="0.25">
      <c r="A17" s="27" t="s">
        <v>104</v>
      </c>
      <c r="B17" s="28" t="s">
        <v>81</v>
      </c>
      <c r="C17" s="22"/>
      <c r="D17" s="22"/>
      <c r="E17" s="22"/>
      <c r="F17" s="22"/>
      <c r="G17" s="22"/>
      <c r="H17" s="22"/>
    </row>
    <row r="18" spans="1:8" x14ac:dyDescent="0.25">
      <c r="A18" s="27" t="s">
        <v>105</v>
      </c>
      <c r="B18" s="28" t="s">
        <v>82</v>
      </c>
      <c r="C18" s="22"/>
      <c r="D18" s="22"/>
      <c r="E18" s="22"/>
      <c r="F18" s="22"/>
      <c r="G18" s="22"/>
      <c r="H18" s="22"/>
    </row>
    <row r="19" spans="1:8" ht="45" x14ac:dyDescent="0.25">
      <c r="A19" s="27" t="s">
        <v>106</v>
      </c>
      <c r="B19" s="28" t="s">
        <v>97</v>
      </c>
      <c r="C19" s="22"/>
      <c r="D19" s="22"/>
      <c r="E19" s="22"/>
      <c r="F19" s="22"/>
      <c r="G19" s="22"/>
      <c r="H19" s="22"/>
    </row>
    <row r="20" spans="1:8" x14ac:dyDescent="0.25">
      <c r="A20" s="27" t="s">
        <v>107</v>
      </c>
      <c r="B20" s="28" t="s">
        <v>83</v>
      </c>
      <c r="C20" s="22"/>
      <c r="D20" s="22"/>
      <c r="E20" s="22"/>
      <c r="F20" s="22"/>
      <c r="G20" s="22"/>
      <c r="H20" s="22"/>
    </row>
    <row r="21" spans="1:8" ht="30" x14ac:dyDescent="0.25">
      <c r="A21" s="27" t="s">
        <v>108</v>
      </c>
      <c r="B21" s="28" t="s">
        <v>93</v>
      </c>
      <c r="C21" s="22">
        <v>31.896999999999998</v>
      </c>
      <c r="D21" s="22">
        <v>19.158000000000001</v>
      </c>
      <c r="E21" s="22"/>
      <c r="F21" s="22"/>
      <c r="G21" s="22"/>
      <c r="H21" s="22"/>
    </row>
    <row r="22" spans="1:8" x14ac:dyDescent="0.25">
      <c r="A22" s="23" t="s">
        <v>109</v>
      </c>
      <c r="B22" s="12" t="s">
        <v>84</v>
      </c>
      <c r="C22" s="26">
        <f>C23+C24+C25+C26</f>
        <v>0</v>
      </c>
      <c r="D22" s="26">
        <f t="shared" ref="D22:H22" si="3">D23+D24+D25+D26</f>
        <v>0</v>
      </c>
      <c r="E22" s="26">
        <f t="shared" si="3"/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</row>
    <row r="23" spans="1:8" x14ac:dyDescent="0.25">
      <c r="A23" s="27" t="s">
        <v>110</v>
      </c>
      <c r="B23" s="28" t="s">
        <v>86</v>
      </c>
      <c r="C23" s="22"/>
      <c r="D23" s="22"/>
      <c r="E23" s="22"/>
      <c r="F23" s="22"/>
      <c r="G23" s="22"/>
      <c r="H23" s="22"/>
    </row>
    <row r="24" spans="1:8" x14ac:dyDescent="0.25">
      <c r="A24" s="27" t="s">
        <v>111</v>
      </c>
      <c r="B24" s="28" t="s">
        <v>87</v>
      </c>
      <c r="C24" s="22"/>
      <c r="D24" s="22"/>
      <c r="E24" s="22"/>
      <c r="F24" s="22"/>
      <c r="G24" s="22"/>
      <c r="H24" s="22"/>
    </row>
    <row r="25" spans="1:8" x14ac:dyDescent="0.25">
      <c r="A25" s="27" t="s">
        <v>112</v>
      </c>
      <c r="B25" s="28" t="s">
        <v>88</v>
      </c>
      <c r="C25" s="22"/>
      <c r="D25" s="22"/>
      <c r="E25" s="22"/>
      <c r="F25" s="22"/>
      <c r="G25" s="22"/>
      <c r="H25" s="22"/>
    </row>
    <row r="26" spans="1:8" ht="30" x14ac:dyDescent="0.25">
      <c r="A26" s="27" t="s">
        <v>113</v>
      </c>
      <c r="B26" s="28" t="s">
        <v>92</v>
      </c>
      <c r="C26" s="22"/>
      <c r="D26" s="22"/>
      <c r="E26" s="22"/>
      <c r="F26" s="22"/>
      <c r="G26" s="22"/>
      <c r="H26" s="22"/>
    </row>
    <row r="29" spans="1:8" x14ac:dyDescent="0.25">
      <c r="A29" s="128" t="s">
        <v>472</v>
      </c>
      <c r="B29" s="128"/>
      <c r="G29" s="129" t="s">
        <v>473</v>
      </c>
      <c r="H29" s="129"/>
    </row>
  </sheetData>
  <mergeCells count="8">
    <mergeCell ref="A29:B29"/>
    <mergeCell ref="G29:H29"/>
    <mergeCell ref="C5:E5"/>
    <mergeCell ref="F5:H5"/>
    <mergeCell ref="A2:H2"/>
    <mergeCell ref="C4:H4"/>
    <mergeCell ref="B4:B6"/>
    <mergeCell ref="A4:A6"/>
  </mergeCells>
  <pageMargins left="0.70866141732283472" right="0.70866141732283472" top="0.74803149606299213" bottom="0.74803149606299213" header="0.31496062992125984" footer="0.31496062992125984"/>
  <pageSetup paperSize="9" scale="52" fitToHeight="99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S73"/>
  <sheetViews>
    <sheetView tabSelected="1" view="pageBreakPreview" zoomScale="80" zoomScaleNormal="70" zoomScaleSheetLayoutView="80" workbookViewId="0">
      <selection activeCell="D3" sqref="D3"/>
    </sheetView>
  </sheetViews>
  <sheetFormatPr defaultColWidth="9.140625" defaultRowHeight="12" outlineLevelRow="1" outlineLevelCol="1" x14ac:dyDescent="0.25"/>
  <cols>
    <col min="1" max="1" width="4.85546875" style="56" customWidth="1"/>
    <col min="2" max="2" width="13.28515625" style="57" customWidth="1"/>
    <col min="3" max="3" width="14.42578125" style="58" customWidth="1"/>
    <col min="4" max="4" width="24" style="56" customWidth="1"/>
    <col min="5" max="5" width="31.140625" style="56" customWidth="1"/>
    <col min="6" max="7" width="12.28515625" style="56" customWidth="1"/>
    <col min="8" max="8" width="10" style="56" customWidth="1"/>
    <col min="9" max="9" width="8.85546875" style="59" customWidth="1"/>
    <col min="10" max="10" width="8.85546875" style="59" customWidth="1" outlineLevel="1"/>
    <col min="11" max="11" width="19.140625" style="59" customWidth="1" outlineLevel="1"/>
    <col min="12" max="12" width="14.5703125" style="60" customWidth="1" outlineLevel="1"/>
    <col min="13" max="18" width="13.85546875" style="60" customWidth="1" outlineLevel="1"/>
    <col min="19" max="19" width="18" style="59" customWidth="1"/>
    <col min="20" max="20" width="9.140625" style="56"/>
    <col min="21" max="21" width="12.85546875" style="56" customWidth="1"/>
    <col min="22" max="22" width="12.28515625" style="56" customWidth="1"/>
    <col min="23" max="16384" width="9.140625" style="56"/>
  </cols>
  <sheetData>
    <row r="1" spans="1:19" x14ac:dyDescent="0.25">
      <c r="A1" s="117" t="s">
        <v>252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58"/>
      <c r="N1" s="83"/>
      <c r="O1" s="58"/>
      <c r="P1" s="58"/>
      <c r="Q1" s="58"/>
      <c r="R1" s="58"/>
      <c r="S1" s="81" t="s">
        <v>239</v>
      </c>
    </row>
    <row r="2" spans="1:19" x14ac:dyDescent="0.25">
      <c r="A2" s="61" t="s">
        <v>474</v>
      </c>
      <c r="B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83"/>
      <c r="O2" s="58"/>
      <c r="P2" s="58"/>
      <c r="Q2" s="58"/>
      <c r="R2" s="58"/>
    </row>
    <row r="3" spans="1:19" x14ac:dyDescent="0.25">
      <c r="A3" s="62" t="s">
        <v>248</v>
      </c>
      <c r="B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83"/>
      <c r="O3" s="58"/>
      <c r="P3" s="58"/>
      <c r="Q3" s="58"/>
      <c r="R3" s="58"/>
    </row>
    <row r="4" spans="1:19" ht="21.75" customHeight="1" x14ac:dyDescent="0.25"/>
    <row r="5" spans="1:19" ht="48.75" customHeight="1" x14ac:dyDescent="0.25">
      <c r="A5" s="108" t="s">
        <v>61</v>
      </c>
      <c r="B5" s="108" t="s">
        <v>206</v>
      </c>
      <c r="C5" s="108"/>
      <c r="D5" s="108" t="s">
        <v>207</v>
      </c>
      <c r="E5" s="108" t="s">
        <v>208</v>
      </c>
      <c r="F5" s="112" t="s">
        <v>209</v>
      </c>
      <c r="G5" s="112" t="s">
        <v>210</v>
      </c>
      <c r="H5" s="112"/>
      <c r="I5" s="113" t="s">
        <v>211</v>
      </c>
      <c r="J5" s="113"/>
      <c r="K5" s="118" t="s">
        <v>212</v>
      </c>
      <c r="L5" s="121" t="s">
        <v>222</v>
      </c>
      <c r="M5" s="122"/>
      <c r="N5" s="122"/>
      <c r="O5" s="122"/>
      <c r="P5" s="122"/>
      <c r="Q5" s="122"/>
      <c r="R5" s="123"/>
      <c r="S5" s="108" t="s">
        <v>245</v>
      </c>
    </row>
    <row r="6" spans="1:19" ht="90.6" customHeight="1" x14ac:dyDescent="0.25">
      <c r="A6" s="108"/>
      <c r="B6" s="109" t="s">
        <v>213</v>
      </c>
      <c r="C6" s="110" t="s">
        <v>214</v>
      </c>
      <c r="D6" s="108"/>
      <c r="E6" s="108"/>
      <c r="F6" s="112"/>
      <c r="G6" s="112" t="s">
        <v>215</v>
      </c>
      <c r="H6" s="112" t="s">
        <v>216</v>
      </c>
      <c r="I6" s="113" t="s">
        <v>246</v>
      </c>
      <c r="J6" s="113" t="s">
        <v>247</v>
      </c>
      <c r="K6" s="119"/>
      <c r="L6" s="108" t="s">
        <v>217</v>
      </c>
      <c r="M6" s="110" t="s">
        <v>251</v>
      </c>
      <c r="N6" s="110" t="s">
        <v>240</v>
      </c>
      <c r="O6" s="110" t="s">
        <v>241</v>
      </c>
      <c r="P6" s="110" t="s">
        <v>242</v>
      </c>
      <c r="Q6" s="110" t="s">
        <v>243</v>
      </c>
      <c r="R6" s="110" t="s">
        <v>244</v>
      </c>
      <c r="S6" s="108"/>
    </row>
    <row r="7" spans="1:19" ht="12.6" customHeight="1" x14ac:dyDescent="0.25">
      <c r="A7" s="108"/>
      <c r="B7" s="109"/>
      <c r="C7" s="111"/>
      <c r="D7" s="108"/>
      <c r="E7" s="108"/>
      <c r="F7" s="112"/>
      <c r="G7" s="112"/>
      <c r="H7" s="112"/>
      <c r="I7" s="113"/>
      <c r="J7" s="113"/>
      <c r="K7" s="120"/>
      <c r="L7" s="108"/>
      <c r="M7" s="111"/>
      <c r="N7" s="124"/>
      <c r="O7" s="111"/>
      <c r="P7" s="111"/>
      <c r="Q7" s="111"/>
      <c r="R7" s="111"/>
      <c r="S7" s="108"/>
    </row>
    <row r="8" spans="1:19" ht="23.25" customHeight="1" outlineLevel="1" x14ac:dyDescent="0.25">
      <c r="A8" s="114" t="s">
        <v>254</v>
      </c>
      <c r="B8" s="115"/>
      <c r="C8" s="115"/>
      <c r="D8" s="115"/>
      <c r="E8" s="115"/>
      <c r="F8" s="115"/>
      <c r="G8" s="116"/>
      <c r="H8" s="65"/>
      <c r="I8" s="63">
        <f>SUM(I9:I55)</f>
        <v>313</v>
      </c>
      <c r="J8" s="63">
        <f>SUM(J9:J55)</f>
        <v>311.5</v>
      </c>
      <c r="K8" s="64"/>
      <c r="L8" s="63">
        <f t="shared" ref="L8:R8" si="0">SUM(L9:L55)</f>
        <v>362433.90999999974</v>
      </c>
      <c r="M8" s="63">
        <f t="shared" si="0"/>
        <v>271753.2799999998</v>
      </c>
      <c r="N8" s="63">
        <f t="shared" si="0"/>
        <v>0</v>
      </c>
      <c r="O8" s="63">
        <f t="shared" si="0"/>
        <v>52924.7</v>
      </c>
      <c r="P8" s="63">
        <f t="shared" si="0"/>
        <v>37755.93</v>
      </c>
      <c r="Q8" s="63">
        <f t="shared" si="0"/>
        <v>0</v>
      </c>
      <c r="R8" s="63">
        <f t="shared" si="0"/>
        <v>0</v>
      </c>
      <c r="S8" s="64"/>
    </row>
    <row r="9" spans="1:19" s="72" customFormat="1" ht="82.5" customHeight="1" outlineLevel="1" x14ac:dyDescent="0.25">
      <c r="A9" s="66">
        <v>1</v>
      </c>
      <c r="B9" s="73">
        <v>44489</v>
      </c>
      <c r="C9" s="76" t="s">
        <v>260</v>
      </c>
      <c r="D9" s="74" t="s">
        <v>261</v>
      </c>
      <c r="E9" s="74" t="s">
        <v>325</v>
      </c>
      <c r="F9" s="74" t="s">
        <v>218</v>
      </c>
      <c r="G9" s="74" t="s">
        <v>219</v>
      </c>
      <c r="H9" s="74" t="s">
        <v>220</v>
      </c>
      <c r="I9" s="75">
        <v>5</v>
      </c>
      <c r="J9" s="75">
        <v>5</v>
      </c>
      <c r="K9" s="85"/>
      <c r="L9" s="76">
        <f>M9</f>
        <v>5907.68</v>
      </c>
      <c r="M9" s="76">
        <v>5907.68</v>
      </c>
      <c r="N9" s="76"/>
      <c r="O9" s="76"/>
      <c r="P9" s="76"/>
      <c r="Q9" s="76"/>
      <c r="R9" s="76"/>
      <c r="S9" s="76" t="s">
        <v>262</v>
      </c>
    </row>
    <row r="10" spans="1:19" s="72" customFormat="1" ht="60" outlineLevel="1" x14ac:dyDescent="0.25">
      <c r="A10" s="66">
        <v>2</v>
      </c>
      <c r="B10" s="73">
        <v>44427</v>
      </c>
      <c r="C10" s="74" t="s">
        <v>263</v>
      </c>
      <c r="D10" s="74" t="s">
        <v>264</v>
      </c>
      <c r="E10" s="74" t="s">
        <v>326</v>
      </c>
      <c r="F10" s="74" t="s">
        <v>218</v>
      </c>
      <c r="G10" s="74" t="s">
        <v>219</v>
      </c>
      <c r="H10" s="69" t="s">
        <v>220</v>
      </c>
      <c r="I10" s="75">
        <v>5</v>
      </c>
      <c r="J10" s="75">
        <v>5</v>
      </c>
      <c r="K10" s="85"/>
      <c r="L10" s="76">
        <f t="shared" ref="L10:L54" si="1">SUM(M10:R10)</f>
        <v>5907.68</v>
      </c>
      <c r="M10" s="76">
        <v>5907.68</v>
      </c>
      <c r="N10" s="76"/>
      <c r="O10" s="76"/>
      <c r="P10" s="76"/>
      <c r="Q10" s="76"/>
      <c r="R10" s="76"/>
      <c r="S10" s="76" t="s">
        <v>265</v>
      </c>
    </row>
    <row r="11" spans="1:19" s="72" customFormat="1" ht="48" outlineLevel="1" x14ac:dyDescent="0.25">
      <c r="A11" s="66">
        <v>3</v>
      </c>
      <c r="B11" s="73">
        <v>44468</v>
      </c>
      <c r="C11" s="74" t="s">
        <v>266</v>
      </c>
      <c r="D11" s="74" t="s">
        <v>267</v>
      </c>
      <c r="E11" s="74" t="s">
        <v>327</v>
      </c>
      <c r="F11" s="74" t="s">
        <v>218</v>
      </c>
      <c r="G11" s="74" t="s">
        <v>219</v>
      </c>
      <c r="H11" s="69" t="s">
        <v>220</v>
      </c>
      <c r="I11" s="75">
        <v>5</v>
      </c>
      <c r="J11" s="75">
        <v>5</v>
      </c>
      <c r="K11" s="85"/>
      <c r="L11" s="76">
        <f t="shared" si="1"/>
        <v>5907.68</v>
      </c>
      <c r="M11" s="76">
        <v>5907.68</v>
      </c>
      <c r="N11" s="76"/>
      <c r="O11" s="76"/>
      <c r="P11" s="76"/>
      <c r="Q11" s="76"/>
      <c r="R11" s="76"/>
      <c r="S11" s="76" t="s">
        <v>268</v>
      </c>
    </row>
    <row r="12" spans="1:19" s="72" customFormat="1" ht="60" outlineLevel="1" x14ac:dyDescent="0.25">
      <c r="A12" s="66">
        <v>4</v>
      </c>
      <c r="B12" s="73">
        <v>44435</v>
      </c>
      <c r="C12" s="74" t="s">
        <v>269</v>
      </c>
      <c r="D12" s="74" t="s">
        <v>270</v>
      </c>
      <c r="E12" s="74" t="s">
        <v>328</v>
      </c>
      <c r="F12" s="74" t="s">
        <v>218</v>
      </c>
      <c r="G12" s="74" t="s">
        <v>219</v>
      </c>
      <c r="H12" s="69" t="s">
        <v>220</v>
      </c>
      <c r="I12" s="86">
        <v>5</v>
      </c>
      <c r="J12" s="75">
        <v>5</v>
      </c>
      <c r="K12" s="85"/>
      <c r="L12" s="76">
        <f t="shared" si="1"/>
        <v>5907.68</v>
      </c>
      <c r="M12" s="76">
        <v>5907.68</v>
      </c>
      <c r="N12" s="76"/>
      <c r="O12" s="76"/>
      <c r="P12" s="76"/>
      <c r="Q12" s="76"/>
      <c r="R12" s="76"/>
      <c r="S12" s="76" t="s">
        <v>271</v>
      </c>
    </row>
    <row r="13" spans="1:19" s="72" customFormat="1" ht="48" outlineLevel="1" x14ac:dyDescent="0.25">
      <c r="A13" s="66">
        <v>5</v>
      </c>
      <c r="B13" s="73">
        <v>44403</v>
      </c>
      <c r="C13" s="74" t="s">
        <v>272</v>
      </c>
      <c r="D13" s="74" t="s">
        <v>273</v>
      </c>
      <c r="E13" s="74" t="s">
        <v>329</v>
      </c>
      <c r="F13" s="74" t="s">
        <v>218</v>
      </c>
      <c r="G13" s="74" t="s">
        <v>219</v>
      </c>
      <c r="H13" s="69" t="s">
        <v>220</v>
      </c>
      <c r="I13" s="75">
        <v>5</v>
      </c>
      <c r="J13" s="75">
        <v>5</v>
      </c>
      <c r="K13" s="85"/>
      <c r="L13" s="76">
        <f t="shared" si="1"/>
        <v>5907.68</v>
      </c>
      <c r="M13" s="76">
        <v>5907.68</v>
      </c>
      <c r="N13" s="76"/>
      <c r="O13" s="76"/>
      <c r="P13" s="76"/>
      <c r="Q13" s="76"/>
      <c r="R13" s="76"/>
      <c r="S13" s="76" t="s">
        <v>274</v>
      </c>
    </row>
    <row r="14" spans="1:19" s="72" customFormat="1" ht="48" outlineLevel="1" x14ac:dyDescent="0.25">
      <c r="A14" s="66">
        <v>6</v>
      </c>
      <c r="B14" s="73">
        <v>44419</v>
      </c>
      <c r="C14" s="74" t="s">
        <v>275</v>
      </c>
      <c r="D14" s="74" t="s">
        <v>276</v>
      </c>
      <c r="E14" s="74" t="s">
        <v>330</v>
      </c>
      <c r="F14" s="74" t="s">
        <v>218</v>
      </c>
      <c r="G14" s="74" t="s">
        <v>219</v>
      </c>
      <c r="H14" s="69" t="s">
        <v>220</v>
      </c>
      <c r="I14" s="77">
        <v>1.5</v>
      </c>
      <c r="J14" s="77">
        <v>1.5</v>
      </c>
      <c r="K14" s="85"/>
      <c r="L14" s="76">
        <f t="shared" si="1"/>
        <v>5907.68</v>
      </c>
      <c r="M14" s="76">
        <v>5907.68</v>
      </c>
      <c r="N14" s="76"/>
      <c r="O14" s="76"/>
      <c r="P14" s="76"/>
      <c r="Q14" s="76"/>
      <c r="R14" s="76"/>
      <c r="S14" s="76" t="s">
        <v>277</v>
      </c>
    </row>
    <row r="15" spans="1:19" s="72" customFormat="1" ht="60" outlineLevel="1" x14ac:dyDescent="0.25">
      <c r="A15" s="66">
        <v>7</v>
      </c>
      <c r="B15" s="73">
        <v>44469</v>
      </c>
      <c r="C15" s="74" t="s">
        <v>278</v>
      </c>
      <c r="D15" s="74" t="s">
        <v>279</v>
      </c>
      <c r="E15" s="74" t="s">
        <v>331</v>
      </c>
      <c r="F15" s="74" t="s">
        <v>218</v>
      </c>
      <c r="G15" s="74" t="s">
        <v>219</v>
      </c>
      <c r="H15" s="69" t="s">
        <v>220</v>
      </c>
      <c r="I15" s="75">
        <v>5</v>
      </c>
      <c r="J15" s="75">
        <v>5</v>
      </c>
      <c r="K15" s="85"/>
      <c r="L15" s="76">
        <f t="shared" si="1"/>
        <v>5907.68</v>
      </c>
      <c r="M15" s="76">
        <v>5907.68</v>
      </c>
      <c r="N15" s="76"/>
      <c r="O15" s="76"/>
      <c r="P15" s="76"/>
      <c r="Q15" s="76"/>
      <c r="R15" s="76"/>
      <c r="S15" s="76" t="s">
        <v>280</v>
      </c>
    </row>
    <row r="16" spans="1:19" s="72" customFormat="1" ht="48" outlineLevel="1" x14ac:dyDescent="0.25">
      <c r="A16" s="66">
        <v>8</v>
      </c>
      <c r="B16" s="73">
        <v>43682</v>
      </c>
      <c r="C16" s="74" t="s">
        <v>281</v>
      </c>
      <c r="D16" s="74" t="s">
        <v>282</v>
      </c>
      <c r="E16" s="74" t="s">
        <v>332</v>
      </c>
      <c r="F16" s="74" t="s">
        <v>218</v>
      </c>
      <c r="G16" s="74" t="s">
        <v>219</v>
      </c>
      <c r="H16" s="69" t="s">
        <v>220</v>
      </c>
      <c r="I16" s="75">
        <v>15</v>
      </c>
      <c r="J16" s="75">
        <v>15</v>
      </c>
      <c r="K16" s="75" t="s">
        <v>448</v>
      </c>
      <c r="L16" s="76">
        <f>SUM(M16:R16)</f>
        <v>58832.38</v>
      </c>
      <c r="M16" s="76">
        <v>5907.68</v>
      </c>
      <c r="N16" s="76"/>
      <c r="O16" s="76">
        <v>52924.7</v>
      </c>
      <c r="P16" s="76"/>
      <c r="Q16" s="76"/>
      <c r="R16" s="76"/>
      <c r="S16" s="76" t="s">
        <v>283</v>
      </c>
    </row>
    <row r="17" spans="1:19" s="72" customFormat="1" ht="48" outlineLevel="1" x14ac:dyDescent="0.25">
      <c r="A17" s="66">
        <v>9</v>
      </c>
      <c r="B17" s="73">
        <v>44473</v>
      </c>
      <c r="C17" s="74" t="s">
        <v>284</v>
      </c>
      <c r="D17" s="74" t="s">
        <v>285</v>
      </c>
      <c r="E17" s="74" t="s">
        <v>333</v>
      </c>
      <c r="F17" s="74" t="s">
        <v>218</v>
      </c>
      <c r="G17" s="74" t="s">
        <v>219</v>
      </c>
      <c r="H17" s="69" t="s">
        <v>220</v>
      </c>
      <c r="I17" s="75">
        <v>15</v>
      </c>
      <c r="J17" s="75">
        <v>15</v>
      </c>
      <c r="K17" s="85"/>
      <c r="L17" s="76">
        <f t="shared" si="1"/>
        <v>5907.68</v>
      </c>
      <c r="M17" s="76">
        <v>5907.68</v>
      </c>
      <c r="N17" s="76"/>
      <c r="O17" s="76"/>
      <c r="P17" s="76"/>
      <c r="Q17" s="76"/>
      <c r="R17" s="76"/>
      <c r="S17" s="76" t="s">
        <v>286</v>
      </c>
    </row>
    <row r="18" spans="1:19" s="72" customFormat="1" ht="60" outlineLevel="1" x14ac:dyDescent="0.25">
      <c r="A18" s="66">
        <v>10</v>
      </c>
      <c r="B18" s="73">
        <v>44414</v>
      </c>
      <c r="C18" s="74" t="s">
        <v>287</v>
      </c>
      <c r="D18" s="74" t="s">
        <v>288</v>
      </c>
      <c r="E18" s="74" t="s">
        <v>334</v>
      </c>
      <c r="F18" s="74" t="s">
        <v>218</v>
      </c>
      <c r="G18" s="74" t="s">
        <v>219</v>
      </c>
      <c r="H18" s="69" t="s">
        <v>220</v>
      </c>
      <c r="I18" s="75">
        <v>5</v>
      </c>
      <c r="J18" s="75">
        <v>5</v>
      </c>
      <c r="K18" s="85"/>
      <c r="L18" s="76">
        <f t="shared" si="1"/>
        <v>5907.68</v>
      </c>
      <c r="M18" s="76">
        <v>5907.68</v>
      </c>
      <c r="N18" s="76"/>
      <c r="O18" s="76"/>
      <c r="P18" s="76"/>
      <c r="Q18" s="76"/>
      <c r="R18" s="76"/>
      <c r="S18" s="76" t="s">
        <v>289</v>
      </c>
    </row>
    <row r="19" spans="1:19" s="72" customFormat="1" ht="48" outlineLevel="1" x14ac:dyDescent="0.25">
      <c r="A19" s="66">
        <v>11</v>
      </c>
      <c r="B19" s="73">
        <v>44473</v>
      </c>
      <c r="C19" s="74" t="s">
        <v>294</v>
      </c>
      <c r="D19" s="74" t="s">
        <v>295</v>
      </c>
      <c r="E19" s="74" t="s">
        <v>335</v>
      </c>
      <c r="F19" s="74" t="s">
        <v>218</v>
      </c>
      <c r="G19" s="74" t="s">
        <v>219</v>
      </c>
      <c r="H19" s="69" t="s">
        <v>220</v>
      </c>
      <c r="I19" s="75">
        <v>5</v>
      </c>
      <c r="J19" s="75">
        <v>5</v>
      </c>
      <c r="K19" s="85"/>
      <c r="L19" s="76">
        <f t="shared" si="1"/>
        <v>5907.68</v>
      </c>
      <c r="M19" s="76">
        <v>5907.68</v>
      </c>
      <c r="N19" s="76"/>
      <c r="O19" s="76"/>
      <c r="P19" s="76"/>
      <c r="Q19" s="76"/>
      <c r="R19" s="76"/>
      <c r="S19" s="76" t="s">
        <v>296</v>
      </c>
    </row>
    <row r="20" spans="1:19" s="72" customFormat="1" ht="48" outlineLevel="1" x14ac:dyDescent="0.25">
      <c r="A20" s="66">
        <v>12</v>
      </c>
      <c r="B20" s="73">
        <v>44537</v>
      </c>
      <c r="C20" s="74" t="s">
        <v>297</v>
      </c>
      <c r="D20" s="74" t="s">
        <v>298</v>
      </c>
      <c r="E20" s="74" t="s">
        <v>336</v>
      </c>
      <c r="F20" s="74" t="s">
        <v>218</v>
      </c>
      <c r="G20" s="74" t="s">
        <v>219</v>
      </c>
      <c r="H20" s="69" t="s">
        <v>220</v>
      </c>
      <c r="I20" s="75">
        <v>5</v>
      </c>
      <c r="J20" s="75">
        <v>5</v>
      </c>
      <c r="K20" s="85"/>
      <c r="L20" s="76">
        <f t="shared" si="1"/>
        <v>5907.68</v>
      </c>
      <c r="M20" s="76">
        <v>5907.68</v>
      </c>
      <c r="N20" s="76"/>
      <c r="O20" s="76"/>
      <c r="P20" s="76"/>
      <c r="Q20" s="76"/>
      <c r="R20" s="76"/>
      <c r="S20" s="76" t="s">
        <v>305</v>
      </c>
    </row>
    <row r="21" spans="1:19" s="72" customFormat="1" ht="48" outlineLevel="1" x14ac:dyDescent="0.25">
      <c r="A21" s="66">
        <v>13</v>
      </c>
      <c r="B21" s="73">
        <v>44470</v>
      </c>
      <c r="C21" s="74" t="s">
        <v>299</v>
      </c>
      <c r="D21" s="74" t="s">
        <v>300</v>
      </c>
      <c r="E21" s="74" t="s">
        <v>337</v>
      </c>
      <c r="F21" s="74" t="s">
        <v>218</v>
      </c>
      <c r="G21" s="74" t="s">
        <v>219</v>
      </c>
      <c r="H21" s="69" t="s">
        <v>220</v>
      </c>
      <c r="I21" s="75">
        <v>5</v>
      </c>
      <c r="J21" s="75">
        <v>5</v>
      </c>
      <c r="K21" s="85"/>
      <c r="L21" s="76">
        <f t="shared" si="1"/>
        <v>5907.68</v>
      </c>
      <c r="M21" s="76">
        <v>5907.68</v>
      </c>
      <c r="N21" s="76"/>
      <c r="O21" s="76"/>
      <c r="P21" s="76"/>
      <c r="Q21" s="76"/>
      <c r="R21" s="76"/>
      <c r="S21" s="76" t="s">
        <v>304</v>
      </c>
    </row>
    <row r="22" spans="1:19" s="72" customFormat="1" ht="48" outlineLevel="1" x14ac:dyDescent="0.25">
      <c r="A22" s="66">
        <v>14</v>
      </c>
      <c r="B22" s="73">
        <v>44425</v>
      </c>
      <c r="C22" s="74" t="s">
        <v>301</v>
      </c>
      <c r="D22" s="74" t="s">
        <v>302</v>
      </c>
      <c r="E22" s="74" t="s">
        <v>338</v>
      </c>
      <c r="F22" s="74" t="s">
        <v>218</v>
      </c>
      <c r="G22" s="74" t="s">
        <v>219</v>
      </c>
      <c r="H22" s="69" t="s">
        <v>220</v>
      </c>
      <c r="I22" s="75">
        <v>5</v>
      </c>
      <c r="J22" s="75">
        <v>5</v>
      </c>
      <c r="K22" s="85"/>
      <c r="L22" s="76">
        <f t="shared" si="1"/>
        <v>5907.68</v>
      </c>
      <c r="M22" s="76">
        <v>5907.68</v>
      </c>
      <c r="N22" s="76"/>
      <c r="O22" s="76"/>
      <c r="P22" s="76"/>
      <c r="Q22" s="76"/>
      <c r="R22" s="76"/>
      <c r="S22" s="76" t="s">
        <v>303</v>
      </c>
    </row>
    <row r="23" spans="1:19" s="72" customFormat="1" ht="60" outlineLevel="1" x14ac:dyDescent="0.25">
      <c r="A23" s="66">
        <v>15</v>
      </c>
      <c r="B23" s="73">
        <v>44427</v>
      </c>
      <c r="C23" s="74" t="s">
        <v>306</v>
      </c>
      <c r="D23" s="74" t="s">
        <v>307</v>
      </c>
      <c r="E23" s="74" t="s">
        <v>339</v>
      </c>
      <c r="F23" s="74" t="s">
        <v>218</v>
      </c>
      <c r="G23" s="74" t="s">
        <v>219</v>
      </c>
      <c r="H23" s="69" t="s">
        <v>220</v>
      </c>
      <c r="I23" s="75">
        <v>5</v>
      </c>
      <c r="J23" s="75">
        <v>5</v>
      </c>
      <c r="K23" s="85"/>
      <c r="L23" s="76">
        <f t="shared" si="1"/>
        <v>5907.68</v>
      </c>
      <c r="M23" s="76">
        <v>5907.68</v>
      </c>
      <c r="N23" s="76"/>
      <c r="O23" s="76"/>
      <c r="P23" s="76"/>
      <c r="Q23" s="76"/>
      <c r="R23" s="76"/>
      <c r="S23" s="76" t="s">
        <v>308</v>
      </c>
    </row>
    <row r="24" spans="1:19" s="72" customFormat="1" ht="24" outlineLevel="1" x14ac:dyDescent="0.25">
      <c r="A24" s="66">
        <v>16</v>
      </c>
      <c r="B24" s="73">
        <v>43789</v>
      </c>
      <c r="C24" s="74" t="s">
        <v>309</v>
      </c>
      <c r="D24" s="74" t="s">
        <v>310</v>
      </c>
      <c r="E24" s="74" t="s">
        <v>340</v>
      </c>
      <c r="F24" s="74" t="s">
        <v>218</v>
      </c>
      <c r="G24" s="74" t="s">
        <v>219</v>
      </c>
      <c r="H24" s="69" t="s">
        <v>220</v>
      </c>
      <c r="I24" s="75">
        <v>15</v>
      </c>
      <c r="J24" s="75">
        <v>15</v>
      </c>
      <c r="K24" s="85"/>
      <c r="L24" s="76">
        <f t="shared" si="1"/>
        <v>5907.68</v>
      </c>
      <c r="M24" s="76">
        <v>5907.68</v>
      </c>
      <c r="N24" s="76"/>
      <c r="O24" s="76"/>
      <c r="P24" s="76"/>
      <c r="Q24" s="76"/>
      <c r="R24" s="76"/>
      <c r="S24" s="76" t="s">
        <v>311</v>
      </c>
    </row>
    <row r="25" spans="1:19" s="72" customFormat="1" ht="60" outlineLevel="1" x14ac:dyDescent="0.25">
      <c r="A25" s="66">
        <v>17</v>
      </c>
      <c r="B25" s="73">
        <v>44470</v>
      </c>
      <c r="C25" s="74" t="s">
        <v>312</v>
      </c>
      <c r="D25" s="74" t="s">
        <v>313</v>
      </c>
      <c r="E25" s="74" t="s">
        <v>341</v>
      </c>
      <c r="F25" s="74" t="s">
        <v>218</v>
      </c>
      <c r="G25" s="74" t="s">
        <v>219</v>
      </c>
      <c r="H25" s="69" t="s">
        <v>220</v>
      </c>
      <c r="I25" s="75">
        <v>5</v>
      </c>
      <c r="J25" s="75">
        <v>5</v>
      </c>
      <c r="K25" s="85"/>
      <c r="L25" s="76">
        <f t="shared" si="1"/>
        <v>5907.68</v>
      </c>
      <c r="M25" s="76">
        <v>5907.68</v>
      </c>
      <c r="N25" s="76"/>
      <c r="O25" s="76"/>
      <c r="P25" s="76"/>
      <c r="Q25" s="76"/>
      <c r="R25" s="76"/>
      <c r="S25" s="76" t="s">
        <v>314</v>
      </c>
    </row>
    <row r="26" spans="1:19" s="72" customFormat="1" ht="48" outlineLevel="1" x14ac:dyDescent="0.25">
      <c r="A26" s="66">
        <v>18</v>
      </c>
      <c r="B26" s="73">
        <v>44473</v>
      </c>
      <c r="C26" s="74" t="s">
        <v>315</v>
      </c>
      <c r="D26" s="74" t="s">
        <v>316</v>
      </c>
      <c r="E26" s="74" t="s">
        <v>342</v>
      </c>
      <c r="F26" s="74" t="s">
        <v>218</v>
      </c>
      <c r="G26" s="74" t="s">
        <v>219</v>
      </c>
      <c r="H26" s="69" t="s">
        <v>220</v>
      </c>
      <c r="I26" s="75">
        <v>5</v>
      </c>
      <c r="J26" s="75">
        <v>5</v>
      </c>
      <c r="K26" s="85"/>
      <c r="L26" s="76">
        <f t="shared" si="1"/>
        <v>5907.68</v>
      </c>
      <c r="M26" s="76">
        <v>5907.68</v>
      </c>
      <c r="N26" s="76"/>
      <c r="O26" s="76"/>
      <c r="P26" s="76"/>
      <c r="Q26" s="76"/>
      <c r="R26" s="76"/>
      <c r="S26" s="76" t="s">
        <v>317</v>
      </c>
    </row>
    <row r="27" spans="1:19" s="72" customFormat="1" ht="34.5" customHeight="1" outlineLevel="1" x14ac:dyDescent="0.25">
      <c r="A27" s="66">
        <v>19</v>
      </c>
      <c r="B27" s="73">
        <v>44385</v>
      </c>
      <c r="C27" s="74" t="s">
        <v>321</v>
      </c>
      <c r="D27" s="74" t="s">
        <v>322</v>
      </c>
      <c r="E27" s="74" t="s">
        <v>343</v>
      </c>
      <c r="F27" s="74" t="s">
        <v>218</v>
      </c>
      <c r="G27" s="74" t="s">
        <v>219</v>
      </c>
      <c r="H27" s="69" t="s">
        <v>220</v>
      </c>
      <c r="I27" s="75">
        <v>15</v>
      </c>
      <c r="J27" s="75">
        <v>15</v>
      </c>
      <c r="K27" s="85"/>
      <c r="L27" s="76">
        <f t="shared" si="1"/>
        <v>5907.68</v>
      </c>
      <c r="M27" s="76">
        <v>5907.68</v>
      </c>
      <c r="N27" s="76"/>
      <c r="O27" s="76"/>
      <c r="P27" s="76"/>
      <c r="Q27" s="76"/>
      <c r="R27" s="76"/>
      <c r="S27" s="76" t="s">
        <v>323</v>
      </c>
    </row>
    <row r="28" spans="1:19" s="72" customFormat="1" ht="34.5" customHeight="1" outlineLevel="1" x14ac:dyDescent="0.25">
      <c r="A28" s="66">
        <v>20</v>
      </c>
      <c r="B28" s="73">
        <v>44440</v>
      </c>
      <c r="C28" s="74" t="s">
        <v>324</v>
      </c>
      <c r="D28" s="74" t="s">
        <v>346</v>
      </c>
      <c r="E28" s="74" t="s">
        <v>347</v>
      </c>
      <c r="F28" s="74" t="s">
        <v>218</v>
      </c>
      <c r="G28" s="74" t="s">
        <v>219</v>
      </c>
      <c r="H28" s="69" t="s">
        <v>220</v>
      </c>
      <c r="I28" s="75">
        <v>15</v>
      </c>
      <c r="J28" s="75">
        <v>15</v>
      </c>
      <c r="K28" s="85"/>
      <c r="L28" s="76">
        <f t="shared" si="1"/>
        <v>5907.68</v>
      </c>
      <c r="M28" s="76">
        <v>5907.68</v>
      </c>
      <c r="N28" s="76"/>
      <c r="O28" s="76"/>
      <c r="P28" s="76"/>
      <c r="Q28" s="76"/>
      <c r="R28" s="76"/>
      <c r="S28" s="76" t="s">
        <v>348</v>
      </c>
    </row>
    <row r="29" spans="1:19" s="72" customFormat="1" ht="34.5" customHeight="1" outlineLevel="1" x14ac:dyDescent="0.25">
      <c r="A29" s="66">
        <v>21</v>
      </c>
      <c r="B29" s="73">
        <v>44295</v>
      </c>
      <c r="C29" s="74" t="s">
        <v>349</v>
      </c>
      <c r="D29" s="74" t="s">
        <v>350</v>
      </c>
      <c r="E29" s="74" t="s">
        <v>351</v>
      </c>
      <c r="F29" s="74" t="s">
        <v>218</v>
      </c>
      <c r="G29" s="74" t="s">
        <v>219</v>
      </c>
      <c r="H29" s="69" t="s">
        <v>220</v>
      </c>
      <c r="I29" s="75">
        <v>15</v>
      </c>
      <c r="J29" s="75">
        <v>15</v>
      </c>
      <c r="K29" s="85"/>
      <c r="L29" s="76">
        <f t="shared" si="1"/>
        <v>5907.68</v>
      </c>
      <c r="M29" s="76">
        <v>5907.68</v>
      </c>
      <c r="N29" s="76"/>
      <c r="O29" s="76"/>
      <c r="P29" s="76"/>
      <c r="Q29" s="76"/>
      <c r="R29" s="76"/>
      <c r="S29" s="76" t="s">
        <v>352</v>
      </c>
    </row>
    <row r="30" spans="1:19" s="72" customFormat="1" ht="34.5" customHeight="1" outlineLevel="1" x14ac:dyDescent="0.25">
      <c r="A30" s="66">
        <v>22</v>
      </c>
      <c r="B30" s="73">
        <v>44393</v>
      </c>
      <c r="C30" s="74" t="s">
        <v>353</v>
      </c>
      <c r="D30" s="74" t="s">
        <v>354</v>
      </c>
      <c r="E30" s="74" t="s">
        <v>355</v>
      </c>
      <c r="F30" s="74" t="s">
        <v>218</v>
      </c>
      <c r="G30" s="74" t="s">
        <v>219</v>
      </c>
      <c r="H30" s="69" t="s">
        <v>220</v>
      </c>
      <c r="I30" s="77">
        <v>15</v>
      </c>
      <c r="J30" s="77">
        <v>13.5</v>
      </c>
      <c r="K30" s="85"/>
      <c r="L30" s="76">
        <f t="shared" si="1"/>
        <v>5907.68</v>
      </c>
      <c r="M30" s="76">
        <v>5907.68</v>
      </c>
      <c r="N30" s="76"/>
      <c r="O30" s="76"/>
      <c r="P30" s="76"/>
      <c r="Q30" s="76"/>
      <c r="R30" s="76"/>
      <c r="S30" s="76" t="s">
        <v>356</v>
      </c>
    </row>
    <row r="31" spans="1:19" s="72" customFormat="1" ht="60.75" customHeight="1" outlineLevel="1" x14ac:dyDescent="0.25">
      <c r="A31" s="66">
        <v>23</v>
      </c>
      <c r="B31" s="73">
        <v>44412</v>
      </c>
      <c r="C31" s="74" t="s">
        <v>357</v>
      </c>
      <c r="D31" s="74" t="s">
        <v>358</v>
      </c>
      <c r="E31" s="74" t="s">
        <v>359</v>
      </c>
      <c r="F31" s="74" t="s">
        <v>218</v>
      </c>
      <c r="G31" s="74" t="s">
        <v>219</v>
      </c>
      <c r="H31" s="69" t="s">
        <v>220</v>
      </c>
      <c r="I31" s="86">
        <v>5</v>
      </c>
      <c r="J31" s="86">
        <v>5</v>
      </c>
      <c r="K31" s="85"/>
      <c r="L31" s="76">
        <f t="shared" si="1"/>
        <v>5907.68</v>
      </c>
      <c r="M31" s="76">
        <v>5907.68</v>
      </c>
      <c r="N31" s="76"/>
      <c r="O31" s="76"/>
      <c r="P31" s="76"/>
      <c r="Q31" s="76"/>
      <c r="R31" s="76"/>
      <c r="S31" s="76" t="s">
        <v>360</v>
      </c>
    </row>
    <row r="32" spans="1:19" s="72" customFormat="1" ht="48" outlineLevel="1" x14ac:dyDescent="0.25">
      <c r="A32" s="66">
        <v>24</v>
      </c>
      <c r="B32" s="73">
        <v>44470</v>
      </c>
      <c r="C32" s="74" t="s">
        <v>361</v>
      </c>
      <c r="D32" s="74" t="s">
        <v>362</v>
      </c>
      <c r="E32" s="74" t="s">
        <v>363</v>
      </c>
      <c r="F32" s="74" t="s">
        <v>218</v>
      </c>
      <c r="G32" s="74" t="s">
        <v>219</v>
      </c>
      <c r="H32" s="69" t="s">
        <v>220</v>
      </c>
      <c r="I32" s="75">
        <v>5</v>
      </c>
      <c r="J32" s="75">
        <v>5</v>
      </c>
      <c r="K32" s="85"/>
      <c r="L32" s="76">
        <f t="shared" si="1"/>
        <v>5907.68</v>
      </c>
      <c r="M32" s="76">
        <v>5907.68</v>
      </c>
      <c r="N32" s="76"/>
      <c r="O32" s="76"/>
      <c r="P32" s="76"/>
      <c r="Q32" s="76"/>
      <c r="R32" s="76"/>
      <c r="S32" s="76" t="s">
        <v>364</v>
      </c>
    </row>
    <row r="33" spans="1:19" s="72" customFormat="1" ht="60" outlineLevel="1" x14ac:dyDescent="0.25">
      <c r="A33" s="66">
        <v>25</v>
      </c>
      <c r="B33" s="73">
        <v>44411</v>
      </c>
      <c r="C33" s="74" t="s">
        <v>365</v>
      </c>
      <c r="D33" s="74" t="s">
        <v>366</v>
      </c>
      <c r="E33" s="74" t="s">
        <v>367</v>
      </c>
      <c r="F33" s="74" t="s">
        <v>218</v>
      </c>
      <c r="G33" s="74" t="s">
        <v>219</v>
      </c>
      <c r="H33" s="69" t="s">
        <v>220</v>
      </c>
      <c r="I33" s="75">
        <v>5</v>
      </c>
      <c r="J33" s="75">
        <v>5</v>
      </c>
      <c r="K33" s="85"/>
      <c r="L33" s="76">
        <f t="shared" si="1"/>
        <v>5907.68</v>
      </c>
      <c r="M33" s="76">
        <v>5907.68</v>
      </c>
      <c r="N33" s="76"/>
      <c r="O33" s="76"/>
      <c r="P33" s="76"/>
      <c r="Q33" s="76"/>
      <c r="R33" s="76"/>
      <c r="S33" s="76" t="s">
        <v>368</v>
      </c>
    </row>
    <row r="34" spans="1:19" s="72" customFormat="1" ht="60" outlineLevel="1" x14ac:dyDescent="0.25">
      <c r="A34" s="66">
        <v>26</v>
      </c>
      <c r="B34" s="73">
        <v>44473</v>
      </c>
      <c r="C34" s="74" t="s">
        <v>369</v>
      </c>
      <c r="D34" s="74" t="s">
        <v>370</v>
      </c>
      <c r="E34" s="74" t="s">
        <v>371</v>
      </c>
      <c r="F34" s="74" t="s">
        <v>218</v>
      </c>
      <c r="G34" s="74" t="s">
        <v>219</v>
      </c>
      <c r="H34" s="69" t="s">
        <v>220</v>
      </c>
      <c r="I34" s="75">
        <v>5</v>
      </c>
      <c r="J34" s="75">
        <v>5</v>
      </c>
      <c r="K34" s="85"/>
      <c r="L34" s="76">
        <f t="shared" si="1"/>
        <v>5907.68</v>
      </c>
      <c r="M34" s="76">
        <v>5907.68</v>
      </c>
      <c r="N34" s="76"/>
      <c r="O34" s="76"/>
      <c r="P34" s="76"/>
      <c r="Q34" s="76"/>
      <c r="R34" s="76"/>
      <c r="S34" s="76" t="s">
        <v>376</v>
      </c>
    </row>
    <row r="35" spans="1:19" s="72" customFormat="1" ht="48" outlineLevel="1" x14ac:dyDescent="0.25">
      <c r="A35" s="66">
        <v>27</v>
      </c>
      <c r="B35" s="73">
        <v>44412</v>
      </c>
      <c r="C35" s="74" t="s">
        <v>372</v>
      </c>
      <c r="D35" s="74" t="s">
        <v>373</v>
      </c>
      <c r="E35" s="74" t="s">
        <v>374</v>
      </c>
      <c r="F35" s="74" t="s">
        <v>218</v>
      </c>
      <c r="G35" s="74" t="s">
        <v>219</v>
      </c>
      <c r="H35" s="69" t="s">
        <v>220</v>
      </c>
      <c r="I35" s="77">
        <v>1.5</v>
      </c>
      <c r="J35" s="77">
        <v>1.5</v>
      </c>
      <c r="K35" s="85"/>
      <c r="L35" s="76">
        <f t="shared" si="1"/>
        <v>5907.68</v>
      </c>
      <c r="M35" s="76">
        <v>5907.68</v>
      </c>
      <c r="N35" s="76"/>
      <c r="O35" s="76"/>
      <c r="P35" s="76"/>
      <c r="Q35" s="76"/>
      <c r="R35" s="76"/>
      <c r="S35" s="76" t="s">
        <v>375</v>
      </c>
    </row>
    <row r="36" spans="1:19" s="72" customFormat="1" ht="48" outlineLevel="1" x14ac:dyDescent="0.25">
      <c r="A36" s="66">
        <v>28</v>
      </c>
      <c r="B36" s="73">
        <v>44461</v>
      </c>
      <c r="C36" s="74" t="s">
        <v>381</v>
      </c>
      <c r="D36" s="74" t="s">
        <v>382</v>
      </c>
      <c r="E36" s="74" t="s">
        <v>383</v>
      </c>
      <c r="F36" s="74" t="s">
        <v>218</v>
      </c>
      <c r="G36" s="74" t="s">
        <v>219</v>
      </c>
      <c r="H36" s="69" t="s">
        <v>220</v>
      </c>
      <c r="I36" s="86">
        <v>5</v>
      </c>
      <c r="J36" s="86">
        <v>5</v>
      </c>
      <c r="K36" s="85"/>
      <c r="L36" s="76">
        <f t="shared" si="1"/>
        <v>5907.68</v>
      </c>
      <c r="M36" s="76">
        <v>5907.68</v>
      </c>
      <c r="N36" s="76"/>
      <c r="O36" s="76"/>
      <c r="P36" s="76"/>
      <c r="Q36" s="76"/>
      <c r="R36" s="76"/>
      <c r="S36" s="76" t="s">
        <v>387</v>
      </c>
    </row>
    <row r="37" spans="1:19" s="72" customFormat="1" ht="36" outlineLevel="1" x14ac:dyDescent="0.25">
      <c r="A37" s="66">
        <v>29</v>
      </c>
      <c r="B37" s="73">
        <v>44515</v>
      </c>
      <c r="C37" s="74" t="s">
        <v>384</v>
      </c>
      <c r="D37" s="74" t="s">
        <v>385</v>
      </c>
      <c r="E37" s="74" t="s">
        <v>386</v>
      </c>
      <c r="F37" s="74" t="s">
        <v>218</v>
      </c>
      <c r="G37" s="74" t="s">
        <v>219</v>
      </c>
      <c r="H37" s="69" t="s">
        <v>220</v>
      </c>
      <c r="I37" s="86">
        <v>5</v>
      </c>
      <c r="J37" s="86">
        <v>5</v>
      </c>
      <c r="K37" s="85"/>
      <c r="L37" s="76">
        <f t="shared" si="1"/>
        <v>5907.68</v>
      </c>
      <c r="M37" s="76">
        <v>5907.68</v>
      </c>
      <c r="N37" s="76"/>
      <c r="O37" s="76"/>
      <c r="P37" s="76"/>
      <c r="Q37" s="76"/>
      <c r="R37" s="76"/>
      <c r="S37" s="76" t="s">
        <v>388</v>
      </c>
    </row>
    <row r="38" spans="1:19" s="72" customFormat="1" ht="48" outlineLevel="1" x14ac:dyDescent="0.25">
      <c r="A38" s="66">
        <v>30</v>
      </c>
      <c r="B38" s="73">
        <v>44411</v>
      </c>
      <c r="C38" s="74" t="s">
        <v>389</v>
      </c>
      <c r="D38" s="74" t="s">
        <v>390</v>
      </c>
      <c r="E38" s="74" t="s">
        <v>391</v>
      </c>
      <c r="F38" s="74" t="s">
        <v>218</v>
      </c>
      <c r="G38" s="74" t="s">
        <v>219</v>
      </c>
      <c r="H38" s="69" t="s">
        <v>220</v>
      </c>
      <c r="I38" s="75">
        <v>5</v>
      </c>
      <c r="J38" s="75">
        <v>5</v>
      </c>
      <c r="K38" s="85"/>
      <c r="L38" s="76">
        <f t="shared" si="1"/>
        <v>5907.68</v>
      </c>
      <c r="M38" s="76">
        <v>5907.68</v>
      </c>
      <c r="N38" s="76"/>
      <c r="O38" s="76"/>
      <c r="P38" s="76"/>
      <c r="Q38" s="76"/>
      <c r="R38" s="76"/>
      <c r="S38" s="76" t="s">
        <v>392</v>
      </c>
    </row>
    <row r="39" spans="1:19" s="72" customFormat="1" ht="48" outlineLevel="1" x14ac:dyDescent="0.25">
      <c r="A39" s="66">
        <v>31</v>
      </c>
      <c r="B39" s="73">
        <v>44470</v>
      </c>
      <c r="C39" s="74" t="s">
        <v>393</v>
      </c>
      <c r="D39" s="74" t="s">
        <v>394</v>
      </c>
      <c r="E39" s="74" t="s">
        <v>395</v>
      </c>
      <c r="F39" s="74" t="s">
        <v>218</v>
      </c>
      <c r="G39" s="74" t="s">
        <v>219</v>
      </c>
      <c r="H39" s="69" t="s">
        <v>220</v>
      </c>
      <c r="I39" s="75">
        <v>5</v>
      </c>
      <c r="J39" s="75">
        <v>5</v>
      </c>
      <c r="K39" s="85"/>
      <c r="L39" s="76">
        <f t="shared" si="1"/>
        <v>5907.68</v>
      </c>
      <c r="M39" s="76">
        <v>5907.68</v>
      </c>
      <c r="N39" s="76"/>
      <c r="O39" s="76"/>
      <c r="P39" s="76"/>
      <c r="Q39" s="76"/>
      <c r="R39" s="76"/>
      <c r="S39" s="76" t="s">
        <v>396</v>
      </c>
    </row>
    <row r="40" spans="1:19" s="72" customFormat="1" ht="36" outlineLevel="1" x14ac:dyDescent="0.25">
      <c r="A40" s="66">
        <v>32</v>
      </c>
      <c r="B40" s="73">
        <v>44411</v>
      </c>
      <c r="C40" s="74" t="s">
        <v>397</v>
      </c>
      <c r="D40" s="74" t="s">
        <v>398</v>
      </c>
      <c r="E40" s="74" t="s">
        <v>399</v>
      </c>
      <c r="F40" s="74" t="s">
        <v>218</v>
      </c>
      <c r="G40" s="74" t="s">
        <v>219</v>
      </c>
      <c r="H40" s="69" t="s">
        <v>220</v>
      </c>
      <c r="I40" s="75">
        <v>5</v>
      </c>
      <c r="J40" s="75">
        <v>5</v>
      </c>
      <c r="K40" s="85"/>
      <c r="L40" s="76">
        <f t="shared" si="1"/>
        <v>5907.68</v>
      </c>
      <c r="M40" s="76">
        <v>5907.68</v>
      </c>
      <c r="N40" s="76"/>
      <c r="O40" s="76"/>
      <c r="P40" s="76"/>
      <c r="Q40" s="76"/>
      <c r="R40" s="76"/>
      <c r="S40" s="76" t="s">
        <v>404</v>
      </c>
    </row>
    <row r="41" spans="1:19" s="72" customFormat="1" ht="36" outlineLevel="1" x14ac:dyDescent="0.25">
      <c r="A41" s="66">
        <v>33</v>
      </c>
      <c r="B41" s="73">
        <v>44438</v>
      </c>
      <c r="C41" s="74" t="s">
        <v>400</v>
      </c>
      <c r="D41" s="74" t="s">
        <v>401</v>
      </c>
      <c r="E41" s="74" t="s">
        <v>402</v>
      </c>
      <c r="F41" s="74" t="s">
        <v>218</v>
      </c>
      <c r="G41" s="74" t="s">
        <v>219</v>
      </c>
      <c r="H41" s="69" t="s">
        <v>220</v>
      </c>
      <c r="I41" s="75">
        <v>5</v>
      </c>
      <c r="J41" s="75">
        <v>5</v>
      </c>
      <c r="K41" s="85"/>
      <c r="L41" s="76">
        <f t="shared" si="1"/>
        <v>5907.68</v>
      </c>
      <c r="M41" s="76">
        <v>5907.68</v>
      </c>
      <c r="N41" s="76"/>
      <c r="O41" s="76"/>
      <c r="P41" s="76"/>
      <c r="Q41" s="76"/>
      <c r="R41" s="76"/>
      <c r="S41" s="76" t="s">
        <v>403</v>
      </c>
    </row>
    <row r="42" spans="1:19" s="72" customFormat="1" ht="48" outlineLevel="1" x14ac:dyDescent="0.25">
      <c r="A42" s="66">
        <v>34</v>
      </c>
      <c r="B42" s="73">
        <v>44432</v>
      </c>
      <c r="C42" s="74" t="s">
        <v>405</v>
      </c>
      <c r="D42" s="74" t="s">
        <v>406</v>
      </c>
      <c r="E42" s="74" t="s">
        <v>407</v>
      </c>
      <c r="F42" s="74" t="s">
        <v>218</v>
      </c>
      <c r="G42" s="74" t="s">
        <v>219</v>
      </c>
      <c r="H42" s="69" t="s">
        <v>220</v>
      </c>
      <c r="I42" s="75">
        <v>5</v>
      </c>
      <c r="J42" s="75">
        <v>5</v>
      </c>
      <c r="K42" s="85"/>
      <c r="L42" s="76">
        <f t="shared" si="1"/>
        <v>5907.68</v>
      </c>
      <c r="M42" s="76">
        <v>5907.68</v>
      </c>
      <c r="N42" s="76"/>
      <c r="O42" s="76"/>
      <c r="P42" s="76"/>
      <c r="Q42" s="76"/>
      <c r="R42" s="76"/>
      <c r="S42" s="76" t="s">
        <v>408</v>
      </c>
    </row>
    <row r="43" spans="1:19" s="72" customFormat="1" ht="36" outlineLevel="1" x14ac:dyDescent="0.25">
      <c r="A43" s="66">
        <v>35</v>
      </c>
      <c r="B43" s="73">
        <v>44453</v>
      </c>
      <c r="C43" s="74" t="s">
        <v>409</v>
      </c>
      <c r="D43" s="74" t="s">
        <v>410</v>
      </c>
      <c r="E43" s="74" t="s">
        <v>411</v>
      </c>
      <c r="F43" s="74" t="s">
        <v>218</v>
      </c>
      <c r="G43" s="74" t="s">
        <v>219</v>
      </c>
      <c r="H43" s="69" t="s">
        <v>220</v>
      </c>
      <c r="I43" s="75">
        <v>5</v>
      </c>
      <c r="J43" s="75">
        <v>5</v>
      </c>
      <c r="K43" s="85"/>
      <c r="L43" s="76">
        <f t="shared" si="1"/>
        <v>5907.68</v>
      </c>
      <c r="M43" s="76">
        <v>5907.68</v>
      </c>
      <c r="N43" s="76"/>
      <c r="O43" s="76"/>
      <c r="P43" s="76"/>
      <c r="Q43" s="76"/>
      <c r="R43" s="76"/>
      <c r="S43" s="76" t="s">
        <v>412</v>
      </c>
    </row>
    <row r="44" spans="1:19" s="72" customFormat="1" ht="60" outlineLevel="1" x14ac:dyDescent="0.25">
      <c r="A44" s="66">
        <v>36</v>
      </c>
      <c r="B44" s="73">
        <v>44545</v>
      </c>
      <c r="C44" s="74" t="s">
        <v>417</v>
      </c>
      <c r="D44" s="74" t="s">
        <v>418</v>
      </c>
      <c r="E44" s="74" t="s">
        <v>419</v>
      </c>
      <c r="F44" s="74" t="s">
        <v>218</v>
      </c>
      <c r="G44" s="74" t="s">
        <v>219</v>
      </c>
      <c r="H44" s="69" t="s">
        <v>220</v>
      </c>
      <c r="I44" s="75">
        <v>5</v>
      </c>
      <c r="J44" s="75">
        <v>5</v>
      </c>
      <c r="K44" s="85"/>
      <c r="L44" s="76">
        <f t="shared" si="1"/>
        <v>5907.68</v>
      </c>
      <c r="M44" s="76">
        <v>5907.68</v>
      </c>
      <c r="N44" s="76"/>
      <c r="O44" s="76"/>
      <c r="P44" s="76"/>
      <c r="Q44" s="76"/>
      <c r="R44" s="76"/>
      <c r="S44" s="76" t="s">
        <v>420</v>
      </c>
    </row>
    <row r="45" spans="1:19" s="72" customFormat="1" ht="60" outlineLevel="1" x14ac:dyDescent="0.25">
      <c r="A45" s="66">
        <v>37</v>
      </c>
      <c r="B45" s="73">
        <v>44426</v>
      </c>
      <c r="C45" s="74" t="s">
        <v>421</v>
      </c>
      <c r="D45" s="74" t="s">
        <v>422</v>
      </c>
      <c r="E45" s="74" t="s">
        <v>423</v>
      </c>
      <c r="F45" s="74" t="s">
        <v>218</v>
      </c>
      <c r="G45" s="74" t="s">
        <v>219</v>
      </c>
      <c r="H45" s="69" t="s">
        <v>220</v>
      </c>
      <c r="I45" s="75">
        <v>5</v>
      </c>
      <c r="J45" s="75">
        <v>5</v>
      </c>
      <c r="K45" s="85"/>
      <c r="L45" s="76">
        <f t="shared" si="1"/>
        <v>5907.68</v>
      </c>
      <c r="M45" s="76">
        <v>5907.68</v>
      </c>
      <c r="N45" s="76"/>
      <c r="O45" s="76"/>
      <c r="P45" s="76"/>
      <c r="Q45" s="76"/>
      <c r="R45" s="76"/>
      <c r="S45" s="76" t="s">
        <v>460</v>
      </c>
    </row>
    <row r="46" spans="1:19" s="72" customFormat="1" ht="60" outlineLevel="1" x14ac:dyDescent="0.25">
      <c r="A46" s="66">
        <v>38</v>
      </c>
      <c r="B46" s="73">
        <v>44411</v>
      </c>
      <c r="C46" s="74" t="s">
        <v>424</v>
      </c>
      <c r="D46" s="74" t="s">
        <v>425</v>
      </c>
      <c r="E46" s="74" t="s">
        <v>426</v>
      </c>
      <c r="F46" s="74" t="s">
        <v>218</v>
      </c>
      <c r="G46" s="74" t="s">
        <v>219</v>
      </c>
      <c r="H46" s="69" t="s">
        <v>220</v>
      </c>
      <c r="I46" s="75">
        <v>5</v>
      </c>
      <c r="J46" s="75">
        <v>5</v>
      </c>
      <c r="K46" s="85"/>
      <c r="L46" s="76">
        <f t="shared" si="1"/>
        <v>5907.68</v>
      </c>
      <c r="M46" s="76">
        <v>5907.68</v>
      </c>
      <c r="N46" s="76"/>
      <c r="O46" s="76"/>
      <c r="P46" s="76"/>
      <c r="Q46" s="76"/>
      <c r="R46" s="76"/>
      <c r="S46" s="76" t="s">
        <v>427</v>
      </c>
    </row>
    <row r="47" spans="1:19" s="72" customFormat="1" ht="60" outlineLevel="1" x14ac:dyDescent="0.25">
      <c r="A47" s="66">
        <v>39</v>
      </c>
      <c r="B47" s="73">
        <v>44498</v>
      </c>
      <c r="C47" s="74" t="s">
        <v>428</v>
      </c>
      <c r="D47" s="74" t="s">
        <v>429</v>
      </c>
      <c r="E47" s="74" t="s">
        <v>459</v>
      </c>
      <c r="F47" s="74" t="s">
        <v>218</v>
      </c>
      <c r="G47" s="74" t="s">
        <v>219</v>
      </c>
      <c r="H47" s="69" t="s">
        <v>220</v>
      </c>
      <c r="I47" s="75">
        <v>5</v>
      </c>
      <c r="J47" s="75">
        <v>5</v>
      </c>
      <c r="K47" s="85"/>
      <c r="L47" s="76">
        <f t="shared" si="1"/>
        <v>5907.68</v>
      </c>
      <c r="M47" s="76">
        <v>5907.68</v>
      </c>
      <c r="N47" s="76"/>
      <c r="O47" s="76"/>
      <c r="P47" s="76"/>
      <c r="Q47" s="76"/>
      <c r="R47" s="76"/>
      <c r="S47" s="76" t="s">
        <v>430</v>
      </c>
    </row>
    <row r="48" spans="1:19" s="72" customFormat="1" ht="60" outlineLevel="1" x14ac:dyDescent="0.25">
      <c r="A48" s="66">
        <v>40</v>
      </c>
      <c r="B48" s="73">
        <v>44419</v>
      </c>
      <c r="C48" s="74" t="s">
        <v>431</v>
      </c>
      <c r="D48" s="74" t="s">
        <v>432</v>
      </c>
      <c r="E48" s="74" t="s">
        <v>433</v>
      </c>
      <c r="F48" s="74" t="s">
        <v>218</v>
      </c>
      <c r="G48" s="74" t="s">
        <v>219</v>
      </c>
      <c r="H48" s="69" t="s">
        <v>220</v>
      </c>
      <c r="I48" s="75">
        <v>5</v>
      </c>
      <c r="J48" s="75">
        <v>5</v>
      </c>
      <c r="K48" s="85"/>
      <c r="L48" s="76">
        <f t="shared" si="1"/>
        <v>5907.68</v>
      </c>
      <c r="M48" s="76">
        <v>5907.68</v>
      </c>
      <c r="N48" s="76"/>
      <c r="O48" s="76"/>
      <c r="P48" s="76"/>
      <c r="Q48" s="76"/>
      <c r="R48" s="76"/>
      <c r="S48" s="76" t="s">
        <v>434</v>
      </c>
    </row>
    <row r="49" spans="1:19" s="72" customFormat="1" ht="60" outlineLevel="1" x14ac:dyDescent="0.25">
      <c r="A49" s="66">
        <v>41</v>
      </c>
      <c r="B49" s="73">
        <v>44473</v>
      </c>
      <c r="C49" s="74" t="s">
        <v>435</v>
      </c>
      <c r="D49" s="74" t="s">
        <v>436</v>
      </c>
      <c r="E49" s="74" t="s">
        <v>437</v>
      </c>
      <c r="F49" s="74" t="s">
        <v>218</v>
      </c>
      <c r="G49" s="74" t="s">
        <v>219</v>
      </c>
      <c r="H49" s="69" t="s">
        <v>220</v>
      </c>
      <c r="I49" s="75">
        <v>5</v>
      </c>
      <c r="J49" s="75">
        <v>5</v>
      </c>
      <c r="K49" s="85"/>
      <c r="L49" s="76">
        <f t="shared" si="1"/>
        <v>5907.68</v>
      </c>
      <c r="M49" s="76">
        <v>5907.68</v>
      </c>
      <c r="N49" s="76"/>
      <c r="O49" s="76"/>
      <c r="P49" s="76"/>
      <c r="Q49" s="76"/>
      <c r="R49" s="76"/>
      <c r="S49" s="76" t="s">
        <v>461</v>
      </c>
    </row>
    <row r="50" spans="1:19" s="72" customFormat="1" ht="60" outlineLevel="1" x14ac:dyDescent="0.25">
      <c r="A50" s="66">
        <v>42</v>
      </c>
      <c r="B50" s="73">
        <v>44358</v>
      </c>
      <c r="C50" s="74" t="s">
        <v>451</v>
      </c>
      <c r="D50" s="74" t="s">
        <v>438</v>
      </c>
      <c r="E50" s="74" t="s">
        <v>450</v>
      </c>
      <c r="F50" s="74" t="s">
        <v>218</v>
      </c>
      <c r="G50" s="74" t="s">
        <v>219</v>
      </c>
      <c r="H50" s="69" t="s">
        <v>220</v>
      </c>
      <c r="I50" s="75">
        <v>15</v>
      </c>
      <c r="J50" s="75">
        <v>15</v>
      </c>
      <c r="K50" s="85"/>
      <c r="L50" s="76">
        <f t="shared" si="1"/>
        <v>5907.68</v>
      </c>
      <c r="M50" s="76">
        <v>5907.68</v>
      </c>
      <c r="N50" s="76"/>
      <c r="O50" s="76"/>
      <c r="P50" s="76"/>
      <c r="Q50" s="76"/>
      <c r="R50" s="76"/>
      <c r="S50" s="76" t="s">
        <v>452</v>
      </c>
    </row>
    <row r="51" spans="1:19" s="72" customFormat="1" ht="60" outlineLevel="1" x14ac:dyDescent="0.25">
      <c r="A51" s="66">
        <v>43</v>
      </c>
      <c r="B51" s="73">
        <v>44494</v>
      </c>
      <c r="C51" s="74" t="s">
        <v>462</v>
      </c>
      <c r="D51" s="88" t="s">
        <v>439</v>
      </c>
      <c r="E51" s="74" t="s">
        <v>463</v>
      </c>
      <c r="F51" s="74" t="s">
        <v>218</v>
      </c>
      <c r="G51" s="74" t="s">
        <v>219</v>
      </c>
      <c r="H51" s="69" t="s">
        <v>220</v>
      </c>
      <c r="I51" s="75">
        <v>5</v>
      </c>
      <c r="J51" s="75">
        <v>5</v>
      </c>
      <c r="K51" s="85"/>
      <c r="L51" s="76">
        <f t="shared" si="1"/>
        <v>5907.68</v>
      </c>
      <c r="M51" s="76">
        <v>5907.68</v>
      </c>
      <c r="N51" s="76"/>
      <c r="O51" s="76"/>
      <c r="P51" s="76"/>
      <c r="Q51" s="76"/>
      <c r="R51" s="76"/>
      <c r="S51" s="76" t="s">
        <v>464</v>
      </c>
    </row>
    <row r="52" spans="1:19" s="72" customFormat="1" ht="48" outlineLevel="1" x14ac:dyDescent="0.25">
      <c r="A52" s="66">
        <v>44</v>
      </c>
      <c r="B52" s="73">
        <v>44473</v>
      </c>
      <c r="C52" s="74" t="s">
        <v>458</v>
      </c>
      <c r="D52" s="74" t="s">
        <v>440</v>
      </c>
      <c r="E52" s="74" t="s">
        <v>453</v>
      </c>
      <c r="F52" s="74" t="s">
        <v>218</v>
      </c>
      <c r="G52" s="74" t="s">
        <v>219</v>
      </c>
      <c r="H52" s="69" t="s">
        <v>220</v>
      </c>
      <c r="I52" s="75">
        <v>5</v>
      </c>
      <c r="J52" s="75">
        <v>5</v>
      </c>
      <c r="K52" s="85"/>
      <c r="L52" s="76">
        <f t="shared" si="1"/>
        <v>5907.68</v>
      </c>
      <c r="M52" s="76">
        <v>5907.68</v>
      </c>
      <c r="N52" s="76"/>
      <c r="O52" s="76"/>
      <c r="P52" s="76"/>
      <c r="Q52" s="76"/>
      <c r="R52" s="76"/>
      <c r="S52" s="76" t="s">
        <v>454</v>
      </c>
    </row>
    <row r="53" spans="1:19" s="72" customFormat="1" ht="60" outlineLevel="1" x14ac:dyDescent="0.25">
      <c r="A53" s="66">
        <v>45</v>
      </c>
      <c r="B53" s="73">
        <v>44469</v>
      </c>
      <c r="C53" s="74" t="s">
        <v>456</v>
      </c>
      <c r="D53" s="74" t="s">
        <v>441</v>
      </c>
      <c r="E53" s="74" t="s">
        <v>455</v>
      </c>
      <c r="F53" s="74" t="s">
        <v>218</v>
      </c>
      <c r="G53" s="74" t="s">
        <v>219</v>
      </c>
      <c r="H53" s="69" t="s">
        <v>220</v>
      </c>
      <c r="I53" s="75">
        <v>5</v>
      </c>
      <c r="J53" s="75">
        <v>5</v>
      </c>
      <c r="K53" s="85"/>
      <c r="L53" s="76">
        <f t="shared" si="1"/>
        <v>5907.68</v>
      </c>
      <c r="M53" s="76">
        <v>5907.68</v>
      </c>
      <c r="N53" s="76"/>
      <c r="O53" s="76"/>
      <c r="P53" s="76"/>
      <c r="Q53" s="76"/>
      <c r="R53" s="76"/>
      <c r="S53" s="76" t="s">
        <v>457</v>
      </c>
    </row>
    <row r="54" spans="1:19" s="72" customFormat="1" ht="36" outlineLevel="1" x14ac:dyDescent="0.25">
      <c r="A54" s="66">
        <v>46</v>
      </c>
      <c r="B54" s="73">
        <v>44443</v>
      </c>
      <c r="C54" s="74" t="s">
        <v>469</v>
      </c>
      <c r="D54" s="74" t="s">
        <v>466</v>
      </c>
      <c r="E54" s="74" t="s">
        <v>465</v>
      </c>
      <c r="F54" s="74" t="s">
        <v>218</v>
      </c>
      <c r="G54" s="74" t="s">
        <v>219</v>
      </c>
      <c r="H54" s="69" t="s">
        <v>220</v>
      </c>
      <c r="I54" s="75">
        <v>15</v>
      </c>
      <c r="J54" s="75">
        <v>15</v>
      </c>
      <c r="K54" s="75" t="s">
        <v>471</v>
      </c>
      <c r="L54" s="76">
        <f>SUM(M54:R54)</f>
        <v>43663.61</v>
      </c>
      <c r="M54" s="76">
        <v>5907.68</v>
      </c>
      <c r="N54" s="76"/>
      <c r="O54" s="76"/>
      <c r="P54" s="76">
        <v>37755.93</v>
      </c>
      <c r="Q54" s="76"/>
      <c r="R54" s="76"/>
      <c r="S54" s="76" t="s">
        <v>467</v>
      </c>
    </row>
    <row r="55" spans="1:19" s="72" customFormat="1" outlineLevel="1" x14ac:dyDescent="0.25">
      <c r="A55" s="78" t="s">
        <v>221</v>
      </c>
      <c r="B55" s="73"/>
      <c r="C55" s="74"/>
      <c r="D55" s="74"/>
      <c r="E55" s="74"/>
      <c r="F55" s="74"/>
      <c r="G55" s="74"/>
      <c r="H55" s="69"/>
      <c r="I55" s="75"/>
      <c r="J55" s="75"/>
      <c r="K55" s="75"/>
      <c r="L55" s="76">
        <f>SUM(M55:R55)</f>
        <v>0</v>
      </c>
      <c r="M55" s="76"/>
      <c r="N55" s="76"/>
      <c r="O55" s="76"/>
      <c r="P55" s="76"/>
      <c r="Q55" s="76"/>
      <c r="R55" s="76"/>
      <c r="S55" s="76"/>
    </row>
    <row r="56" spans="1:19" s="72" customFormat="1" ht="23.25" customHeight="1" outlineLevel="1" x14ac:dyDescent="0.25">
      <c r="A56" s="114" t="s">
        <v>255</v>
      </c>
      <c r="B56" s="115"/>
      <c r="C56" s="115"/>
      <c r="D56" s="115"/>
      <c r="E56" s="115"/>
      <c r="F56" s="115"/>
      <c r="G56" s="116"/>
      <c r="H56" s="65"/>
      <c r="I56" s="63">
        <f>SUM(I57:I62)</f>
        <v>185</v>
      </c>
      <c r="J56" s="63">
        <f>SUM(J57:J62)</f>
        <v>170</v>
      </c>
      <c r="K56" s="64"/>
      <c r="L56" s="63">
        <f>SUM(L57:L62)</f>
        <v>23630.720000000001</v>
      </c>
      <c r="M56" s="63">
        <f>SUM(M57:M62)</f>
        <v>23630.720000000001</v>
      </c>
      <c r="N56" s="63"/>
      <c r="O56" s="63">
        <f t="shared" ref="O56:R56" si="2">SUM(O57:O62)</f>
        <v>0</v>
      </c>
      <c r="P56" s="63">
        <f t="shared" si="2"/>
        <v>0</v>
      </c>
      <c r="Q56" s="63">
        <f t="shared" si="2"/>
        <v>0</v>
      </c>
      <c r="R56" s="63">
        <f t="shared" si="2"/>
        <v>0</v>
      </c>
      <c r="S56" s="64"/>
    </row>
    <row r="57" spans="1:19" s="72" customFormat="1" ht="24" outlineLevel="1" x14ac:dyDescent="0.25">
      <c r="A57" s="66">
        <v>1</v>
      </c>
      <c r="B57" s="73">
        <v>44292</v>
      </c>
      <c r="C57" s="76" t="s">
        <v>290</v>
      </c>
      <c r="D57" s="74" t="s">
        <v>291</v>
      </c>
      <c r="E57" s="74" t="s">
        <v>345</v>
      </c>
      <c r="F57" s="74" t="s">
        <v>218</v>
      </c>
      <c r="G57" s="74" t="s">
        <v>292</v>
      </c>
      <c r="H57" s="74" t="s">
        <v>250</v>
      </c>
      <c r="I57" s="75">
        <v>60</v>
      </c>
      <c r="J57" s="75">
        <v>55</v>
      </c>
      <c r="K57" s="85"/>
      <c r="L57" s="76">
        <f>M57</f>
        <v>5907.68</v>
      </c>
      <c r="M57" s="76">
        <v>5907.68</v>
      </c>
      <c r="N57" s="76"/>
      <c r="O57" s="76"/>
      <c r="P57" s="76"/>
      <c r="Q57" s="76"/>
      <c r="R57" s="76"/>
      <c r="S57" s="76" t="s">
        <v>293</v>
      </c>
    </row>
    <row r="58" spans="1:19" s="72" customFormat="1" ht="36" outlineLevel="1" x14ac:dyDescent="0.25">
      <c r="A58" s="66">
        <v>2</v>
      </c>
      <c r="B58" s="73">
        <v>44354</v>
      </c>
      <c r="C58" s="74" t="s">
        <v>318</v>
      </c>
      <c r="D58" s="74" t="s">
        <v>319</v>
      </c>
      <c r="E58" s="74" t="s">
        <v>344</v>
      </c>
      <c r="F58" s="74" t="s">
        <v>218</v>
      </c>
      <c r="G58" s="74" t="s">
        <v>292</v>
      </c>
      <c r="H58" s="69" t="s">
        <v>250</v>
      </c>
      <c r="I58" s="75">
        <v>30</v>
      </c>
      <c r="J58" s="75">
        <v>30</v>
      </c>
      <c r="K58" s="75"/>
      <c r="L58" s="76">
        <f>SUM(M58:R58)</f>
        <v>5907.68</v>
      </c>
      <c r="M58" s="76">
        <v>5907.68</v>
      </c>
      <c r="N58" s="76"/>
      <c r="O58" s="76"/>
      <c r="P58" s="76"/>
      <c r="Q58" s="76"/>
      <c r="R58" s="76"/>
      <c r="S58" s="76" t="s">
        <v>320</v>
      </c>
    </row>
    <row r="59" spans="1:19" s="72" customFormat="1" ht="60" outlineLevel="1" x14ac:dyDescent="0.25">
      <c r="A59" s="66">
        <v>3</v>
      </c>
      <c r="B59" s="73">
        <v>44278</v>
      </c>
      <c r="C59" s="74" t="s">
        <v>377</v>
      </c>
      <c r="D59" s="74" t="s">
        <v>378</v>
      </c>
      <c r="E59" s="74" t="s">
        <v>379</v>
      </c>
      <c r="F59" s="74" t="s">
        <v>218</v>
      </c>
      <c r="G59" s="74" t="s">
        <v>292</v>
      </c>
      <c r="H59" s="69" t="s">
        <v>250</v>
      </c>
      <c r="I59" s="75">
        <v>35</v>
      </c>
      <c r="J59" s="75">
        <v>35</v>
      </c>
      <c r="K59" s="75"/>
      <c r="L59" s="76">
        <f>SUM(M59:R59)</f>
        <v>5907.68</v>
      </c>
      <c r="M59" s="76">
        <v>5907.68</v>
      </c>
      <c r="N59" s="76"/>
      <c r="O59" s="76"/>
      <c r="P59" s="76"/>
      <c r="Q59" s="76"/>
      <c r="R59" s="76"/>
      <c r="S59" s="76" t="s">
        <v>380</v>
      </c>
    </row>
    <row r="60" spans="1:19" ht="36" outlineLevel="1" x14ac:dyDescent="0.25">
      <c r="A60" s="66">
        <v>4</v>
      </c>
      <c r="B60" s="73">
        <v>44218</v>
      </c>
      <c r="C60" s="74" t="s">
        <v>413</v>
      </c>
      <c r="D60" s="74" t="s">
        <v>414</v>
      </c>
      <c r="E60" s="74" t="s">
        <v>415</v>
      </c>
      <c r="F60" s="74" t="s">
        <v>218</v>
      </c>
      <c r="G60" s="74" t="s">
        <v>292</v>
      </c>
      <c r="H60" s="69" t="s">
        <v>250</v>
      </c>
      <c r="I60" s="86">
        <v>60</v>
      </c>
      <c r="J60" s="75">
        <v>50</v>
      </c>
      <c r="K60" s="75"/>
      <c r="L60" s="76">
        <f>SUM(M60:R60)</f>
        <v>5907.68</v>
      </c>
      <c r="M60" s="76">
        <v>5907.68</v>
      </c>
      <c r="N60" s="76"/>
      <c r="O60" s="76"/>
      <c r="P60" s="76"/>
      <c r="Q60" s="76"/>
      <c r="R60" s="76"/>
      <c r="S60" s="76" t="s">
        <v>416</v>
      </c>
    </row>
    <row r="61" spans="1:19" ht="15" customHeight="1" outlineLevel="1" x14ac:dyDescent="0.25">
      <c r="A61" s="66">
        <v>5</v>
      </c>
      <c r="B61" s="73"/>
      <c r="C61" s="74"/>
      <c r="D61" s="74"/>
      <c r="E61" s="74"/>
      <c r="F61" s="74"/>
      <c r="G61" s="74"/>
      <c r="H61" s="69"/>
      <c r="I61" s="75"/>
      <c r="J61" s="75"/>
      <c r="K61" s="75"/>
      <c r="L61" s="76"/>
      <c r="M61" s="76"/>
      <c r="N61" s="76"/>
      <c r="O61" s="76"/>
      <c r="P61" s="76"/>
      <c r="Q61" s="76"/>
      <c r="R61" s="76"/>
      <c r="S61" s="76"/>
    </row>
    <row r="62" spans="1:19" outlineLevel="1" x14ac:dyDescent="0.25">
      <c r="A62" s="78" t="s">
        <v>221</v>
      </c>
      <c r="B62" s="73"/>
      <c r="C62" s="74"/>
      <c r="D62" s="74"/>
      <c r="E62" s="74"/>
      <c r="F62" s="74"/>
      <c r="G62" s="74"/>
      <c r="H62" s="69"/>
      <c r="I62" s="75"/>
      <c r="J62" s="75"/>
      <c r="K62" s="75"/>
      <c r="L62" s="76"/>
      <c r="M62" s="76"/>
      <c r="N62" s="76"/>
      <c r="O62" s="76"/>
      <c r="P62" s="76"/>
      <c r="Q62" s="76"/>
      <c r="R62" s="76"/>
      <c r="S62" s="76"/>
    </row>
    <row r="63" spans="1:19" s="72" customFormat="1" ht="23.25" customHeight="1" outlineLevel="1" x14ac:dyDescent="0.25">
      <c r="A63" s="114" t="s">
        <v>253</v>
      </c>
      <c r="B63" s="115"/>
      <c r="C63" s="115"/>
      <c r="D63" s="115"/>
      <c r="E63" s="115"/>
      <c r="F63" s="115"/>
      <c r="G63" s="116"/>
      <c r="H63" s="84"/>
      <c r="I63" s="63">
        <f>SUM(I64:I69)</f>
        <v>0</v>
      </c>
      <c r="J63" s="63">
        <f>SUM(J64:J69)</f>
        <v>0</v>
      </c>
      <c r="K63" s="64"/>
      <c r="L63" s="63">
        <f t="shared" ref="L63:M63" si="3">SUM(L64:L69)</f>
        <v>0</v>
      </c>
      <c r="M63" s="63">
        <f t="shared" si="3"/>
        <v>0</v>
      </c>
      <c r="N63" s="63"/>
      <c r="O63" s="63">
        <f t="shared" ref="O63:R63" si="4">SUM(O64:O69)</f>
        <v>0</v>
      </c>
      <c r="P63" s="63">
        <f t="shared" si="4"/>
        <v>0</v>
      </c>
      <c r="Q63" s="63">
        <f t="shared" si="4"/>
        <v>0</v>
      </c>
      <c r="R63" s="63">
        <f t="shared" si="4"/>
        <v>0</v>
      </c>
      <c r="S63" s="64"/>
    </row>
    <row r="64" spans="1:19" s="72" customFormat="1" outlineLevel="1" x14ac:dyDescent="0.25">
      <c r="A64" s="66">
        <v>1</v>
      </c>
      <c r="B64" s="67"/>
      <c r="C64" s="68"/>
      <c r="D64" s="69"/>
      <c r="E64" s="69"/>
      <c r="F64" s="69"/>
      <c r="G64" s="69"/>
      <c r="H64" s="69" t="s">
        <v>250</v>
      </c>
      <c r="I64" s="70"/>
      <c r="J64" s="70"/>
      <c r="K64" s="71"/>
      <c r="L64" s="68"/>
      <c r="M64" s="68"/>
      <c r="N64" s="68"/>
      <c r="O64" s="68"/>
      <c r="P64" s="68"/>
      <c r="Q64" s="68"/>
      <c r="R64" s="68"/>
      <c r="S64" s="68"/>
    </row>
    <row r="65" spans="1:19" s="72" customFormat="1" outlineLevel="1" x14ac:dyDescent="0.25">
      <c r="A65" s="66">
        <v>2</v>
      </c>
      <c r="B65" s="73"/>
      <c r="C65" s="74"/>
      <c r="D65" s="74"/>
      <c r="E65" s="74"/>
      <c r="F65" s="74"/>
      <c r="G65" s="74"/>
      <c r="H65" s="69" t="s">
        <v>250</v>
      </c>
      <c r="I65" s="75"/>
      <c r="J65" s="75"/>
      <c r="K65" s="75"/>
      <c r="L65" s="76">
        <f>SUM(M65:R65)</f>
        <v>0</v>
      </c>
      <c r="M65" s="76"/>
      <c r="N65" s="76"/>
      <c r="O65" s="76"/>
      <c r="P65" s="76"/>
      <c r="Q65" s="76"/>
      <c r="R65" s="76"/>
      <c r="S65" s="76"/>
    </row>
    <row r="66" spans="1:19" s="72" customFormat="1" outlineLevel="1" x14ac:dyDescent="0.25">
      <c r="A66" s="66">
        <v>3</v>
      </c>
      <c r="B66" s="73"/>
      <c r="C66" s="74"/>
      <c r="D66" s="74"/>
      <c r="E66" s="74"/>
      <c r="F66" s="74"/>
      <c r="G66" s="74"/>
      <c r="H66" s="69" t="s">
        <v>250</v>
      </c>
      <c r="I66" s="75"/>
      <c r="J66" s="75"/>
      <c r="K66" s="75"/>
      <c r="L66" s="76">
        <f>SUM(M66:R66)</f>
        <v>0</v>
      </c>
      <c r="M66" s="76"/>
      <c r="N66" s="76"/>
      <c r="O66" s="76"/>
      <c r="P66" s="76"/>
      <c r="Q66" s="76"/>
      <c r="R66" s="76"/>
      <c r="S66" s="76"/>
    </row>
    <row r="67" spans="1:19" outlineLevel="1" x14ac:dyDescent="0.25">
      <c r="A67" s="66">
        <v>4</v>
      </c>
      <c r="B67" s="73"/>
      <c r="C67" s="74"/>
      <c r="D67" s="74"/>
      <c r="E67" s="74"/>
      <c r="F67" s="74"/>
      <c r="G67" s="74"/>
      <c r="H67" s="69" t="s">
        <v>250</v>
      </c>
      <c r="I67" s="77"/>
      <c r="J67" s="75"/>
      <c r="K67" s="75"/>
      <c r="L67" s="76">
        <f>SUM(M67:R67)</f>
        <v>0</v>
      </c>
      <c r="M67" s="76"/>
      <c r="N67" s="76"/>
      <c r="O67" s="76"/>
      <c r="P67" s="76"/>
      <c r="Q67" s="76"/>
      <c r="R67" s="76"/>
      <c r="S67" s="76"/>
    </row>
    <row r="68" spans="1:19" outlineLevel="1" x14ac:dyDescent="0.25">
      <c r="A68" s="66">
        <v>5</v>
      </c>
      <c r="B68" s="73"/>
      <c r="C68" s="74"/>
      <c r="D68" s="74"/>
      <c r="E68" s="74"/>
      <c r="F68" s="74"/>
      <c r="G68" s="74"/>
      <c r="H68" s="69" t="s">
        <v>250</v>
      </c>
      <c r="I68" s="75"/>
      <c r="J68" s="75"/>
      <c r="K68" s="75"/>
      <c r="L68" s="76">
        <f>SUM(M68:R68)</f>
        <v>0</v>
      </c>
      <c r="M68" s="76"/>
      <c r="N68" s="76"/>
      <c r="O68" s="76"/>
      <c r="P68" s="76"/>
      <c r="Q68" s="76"/>
      <c r="R68" s="76"/>
      <c r="S68" s="76"/>
    </row>
    <row r="69" spans="1:19" outlineLevel="1" x14ac:dyDescent="0.25">
      <c r="A69" s="78" t="s">
        <v>221</v>
      </c>
      <c r="B69" s="73"/>
      <c r="C69" s="74"/>
      <c r="D69" s="74"/>
      <c r="E69" s="74"/>
      <c r="F69" s="74"/>
      <c r="G69" s="74"/>
      <c r="H69" s="69" t="s">
        <v>250</v>
      </c>
      <c r="I69" s="75"/>
      <c r="J69" s="75"/>
      <c r="K69" s="75"/>
      <c r="L69" s="76">
        <f>SUM(M69:R69)</f>
        <v>0</v>
      </c>
      <c r="M69" s="76"/>
      <c r="N69" s="76"/>
      <c r="O69" s="76"/>
      <c r="P69" s="76"/>
      <c r="Q69" s="76"/>
      <c r="R69" s="76"/>
      <c r="S69" s="76"/>
    </row>
    <row r="72" spans="1:19" x14ac:dyDescent="0.2">
      <c r="A72" s="105" t="s">
        <v>472</v>
      </c>
      <c r="B72" s="105"/>
      <c r="C72" s="105"/>
      <c r="D72" s="87"/>
      <c r="R72" s="106" t="s">
        <v>473</v>
      </c>
      <c r="S72" s="106"/>
    </row>
    <row r="73" spans="1:19" ht="15" x14ac:dyDescent="0.25">
      <c r="A73" s="79"/>
      <c r="B73" s="107"/>
      <c r="C73" s="105"/>
      <c r="D73" s="80"/>
    </row>
  </sheetData>
  <mergeCells count="30">
    <mergeCell ref="A63:G63"/>
    <mergeCell ref="A1:L1"/>
    <mergeCell ref="A5:A7"/>
    <mergeCell ref="B5:C5"/>
    <mergeCell ref="D5:D7"/>
    <mergeCell ref="E5:E7"/>
    <mergeCell ref="F5:F7"/>
    <mergeCell ref="G5:H5"/>
    <mergeCell ref="I5:J5"/>
    <mergeCell ref="K5:K7"/>
    <mergeCell ref="L5:R5"/>
    <mergeCell ref="N6:N7"/>
    <mergeCell ref="A56:G56"/>
    <mergeCell ref="A8:G8"/>
    <mergeCell ref="A72:C72"/>
    <mergeCell ref="R72:S72"/>
    <mergeCell ref="B73:C73"/>
    <mergeCell ref="S5:S7"/>
    <mergeCell ref="B6:B7"/>
    <mergeCell ref="C6:C7"/>
    <mergeCell ref="G6:G7"/>
    <mergeCell ref="H6:H7"/>
    <mergeCell ref="I6:I7"/>
    <mergeCell ref="J6:J7"/>
    <mergeCell ref="L6:L7"/>
    <mergeCell ref="M6:M7"/>
    <mergeCell ref="O6:O7"/>
    <mergeCell ref="P6:P7"/>
    <mergeCell ref="Q6:Q7"/>
    <mergeCell ref="R6:R7"/>
  </mergeCells>
  <dataValidations count="3">
    <dataValidation type="list" allowBlank="1" showInputMessage="1" showErrorMessage="1" sqref="H57:H62 H64:H69 H9:H55">
      <formula1>"да,нет"</formula1>
    </dataValidation>
    <dataValidation type="list" allowBlank="1" showInputMessage="1" showErrorMessage="1" sqref="G57:G62 G64:G69 G9:G55">
      <formula1>"до 15 кВт,до 150 кВт"</formula1>
    </dataValidation>
    <dataValidation type="list" allowBlank="1" showInputMessage="1" showErrorMessage="1" sqref="F57:F62 F64:F69 F9:F55">
      <formula1>"постоянная,временная"</formula1>
    </dataValidation>
  </dataValidations>
  <pageMargins left="0.26" right="0.17" top="0.45" bottom="0.36" header="0.16" footer="0.15"/>
  <pageSetup paperSize="9" scale="5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38</vt:i4>
      </vt:variant>
    </vt:vector>
  </HeadingPairs>
  <TitlesOfParts>
    <vt:vector size="43" baseType="lpstr">
      <vt:lpstr>Признаки</vt:lpstr>
      <vt:lpstr>Строительство</vt:lpstr>
      <vt:lpstr>Организационные</vt:lpstr>
      <vt:lpstr>Смета</vt:lpstr>
      <vt:lpstr>Реестр договоров ТП 2021</vt:lpstr>
      <vt:lpstr>Смета!Заголовки_для_печати</vt:lpstr>
      <vt:lpstr>Строительство!Заголовки_для_печати</vt:lpstr>
      <vt:lpstr>Категории</vt:lpstr>
      <vt:lpstr>Организационные!Область_печати</vt:lpstr>
      <vt:lpstr>'Реестр договоров ТП 2021'!Область_печати</vt:lpstr>
      <vt:lpstr>Смета!Область_печати</vt:lpstr>
      <vt:lpstr>Строительство!Область_печати</vt:lpstr>
      <vt:lpstr>признак1j</vt:lpstr>
      <vt:lpstr>признак1k</vt:lpstr>
      <vt:lpstr>признак1l</vt:lpstr>
      <vt:lpstr>признак1m</vt:lpstr>
      <vt:lpstr>признак1n</vt:lpstr>
      <vt:lpstr>признак1o</vt:lpstr>
      <vt:lpstr>признак2j</vt:lpstr>
      <vt:lpstr>признак2k</vt:lpstr>
      <vt:lpstr>признак2l</vt:lpstr>
      <vt:lpstr>признак2m</vt:lpstr>
      <vt:lpstr>признак2n</vt:lpstr>
      <vt:lpstr>признак3j</vt:lpstr>
      <vt:lpstr>признак3k</vt:lpstr>
      <vt:lpstr>признак3l</vt:lpstr>
      <vt:lpstr>признак4j</vt:lpstr>
      <vt:lpstr>признак4k</vt:lpstr>
      <vt:lpstr>признак4l</vt:lpstr>
      <vt:lpstr>признак4m</vt:lpstr>
      <vt:lpstr>признак5j</vt:lpstr>
      <vt:lpstr>признак5k</vt:lpstr>
      <vt:lpstr>признак5l</vt:lpstr>
      <vt:lpstr>признак6j</vt:lpstr>
      <vt:lpstr>признак6k</vt:lpstr>
      <vt:lpstr>признак7j</vt:lpstr>
      <vt:lpstr>признак7k</vt:lpstr>
      <vt:lpstr>Уровни_1</vt:lpstr>
      <vt:lpstr>Уровни_2</vt:lpstr>
      <vt:lpstr>Уровни_3</vt:lpstr>
      <vt:lpstr>Уровни_4</vt:lpstr>
      <vt:lpstr>Уровни_5</vt:lpstr>
      <vt:lpstr>Уровни_6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Чертов Дмитрий Андреевич</dc:creator>
  <cp:lastModifiedBy>Циммерман</cp:lastModifiedBy>
  <cp:lastPrinted>2022-07-05T12:15:28Z</cp:lastPrinted>
  <dcterms:created xsi:type="dcterms:W3CDTF">2015-06-05T18:19:34Z</dcterms:created>
  <dcterms:modified xsi:type="dcterms:W3CDTF">2022-07-05T12:17:02Z</dcterms:modified>
</cp:coreProperties>
</file>